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150" windowWidth="19155" windowHeight="10035"/>
  </bookViews>
  <sheets>
    <sheet name="натуральный" sheetId="2" r:id="rId1"/>
    <sheet name="стоимостной" sheetId="1" r:id="rId2"/>
  </sheets>
  <externalReferences>
    <externalReference r:id="rId3"/>
  </externalReferences>
  <definedNames>
    <definedName name="_xlnm.Print_Area" localSheetId="0">натуральный!$A$1:$Q$54</definedName>
    <definedName name="_xlnm.Print_Area" localSheetId="1">стоимостной!$A$1:$P$52</definedName>
  </definedNames>
  <calcPr calcId="125725"/>
</workbook>
</file>

<file path=xl/calcChain.xml><?xml version="1.0" encoding="utf-8"?>
<calcChain xmlns="http://schemas.openxmlformats.org/spreadsheetml/2006/main">
  <c r="J22" i="1"/>
  <c r="D22"/>
  <c r="F39" i="2"/>
  <c r="G39"/>
  <c r="H39"/>
  <c r="I39"/>
  <c r="J39"/>
  <c r="K39"/>
  <c r="L39"/>
  <c r="M39"/>
  <c r="N39"/>
  <c r="O39"/>
  <c r="P39"/>
  <c r="Q39"/>
  <c r="F40"/>
  <c r="G40"/>
  <c r="H40"/>
  <c r="I40"/>
  <c r="J40"/>
  <c r="K40"/>
  <c r="L40"/>
  <c r="M40"/>
  <c r="N40"/>
  <c r="O40"/>
  <c r="P40"/>
  <c r="Q40"/>
  <c r="A40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E13" i="1" l="1"/>
  <c r="F13" s="1"/>
  <c r="H13" s="1"/>
  <c r="E14"/>
  <c r="F14" s="1"/>
  <c r="H14" s="1"/>
  <c r="E15"/>
  <c r="F15" s="1"/>
  <c r="H15" s="1"/>
  <c r="E16"/>
  <c r="F16" s="1"/>
  <c r="H16" s="1"/>
  <c r="E17"/>
  <c r="F17" s="1"/>
  <c r="H17" s="1"/>
  <c r="E18"/>
  <c r="F18" s="1"/>
  <c r="H18" s="1"/>
  <c r="E19"/>
  <c r="F19" s="1"/>
  <c r="H19" s="1"/>
  <c r="E20"/>
  <c r="F20" s="1"/>
  <c r="H20" s="1"/>
  <c r="E21"/>
  <c r="F21" s="1"/>
  <c r="H21" s="1"/>
  <c r="E22"/>
  <c r="F22" s="1"/>
  <c r="H22" s="1"/>
  <c r="E23"/>
  <c r="F23" s="1"/>
  <c r="H23" s="1"/>
  <c r="E24"/>
  <c r="F24" s="1"/>
  <c r="H24" s="1"/>
  <c r="E25"/>
  <c r="F25" s="1"/>
  <c r="H25" s="1"/>
  <c r="E26"/>
  <c r="F26" s="1"/>
  <c r="H26" s="1"/>
  <c r="E27"/>
  <c r="F27" s="1"/>
  <c r="H27" s="1"/>
  <c r="E28"/>
  <c r="F28" s="1"/>
  <c r="H28" s="1"/>
  <c r="E29"/>
  <c r="F29" s="1"/>
  <c r="H29" s="1"/>
  <c r="E30"/>
  <c r="F30" s="1"/>
  <c r="H30" s="1"/>
  <c r="E31"/>
  <c r="F31" s="1"/>
  <c r="H31" s="1"/>
  <c r="E32"/>
  <c r="F32" s="1"/>
  <c r="H32" s="1"/>
  <c r="E33"/>
  <c r="F33" s="1"/>
  <c r="H33" s="1"/>
  <c r="E34"/>
  <c r="F34" s="1"/>
  <c r="H34" s="1"/>
  <c r="E35"/>
  <c r="F35" s="1"/>
  <c r="H35" s="1"/>
  <c r="E36"/>
  <c r="F36" s="1"/>
  <c r="H36" s="1"/>
  <c r="E37"/>
  <c r="F37" s="1"/>
  <c r="H37" s="1"/>
  <c r="E38"/>
  <c r="G39"/>
  <c r="F38"/>
  <c r="A38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E39" l="1"/>
  <c r="H39"/>
  <c r="F39"/>
  <c r="I39" s="1"/>
</calcChain>
</file>

<file path=xl/sharedStrings.xml><?xml version="1.0" encoding="utf-8"?>
<sst xmlns="http://schemas.openxmlformats.org/spreadsheetml/2006/main" count="91" uniqueCount="33">
  <si>
    <t>Наименование государственной услуги</t>
  </si>
  <si>
    <t>Единица объема услуги</t>
  </si>
  <si>
    <t>показатель качества</t>
  </si>
  <si>
    <t xml:space="preserve">Показатель объема </t>
  </si>
  <si>
    <t>Расчетная величина субсидии на выполнение  муниципального задания</t>
  </si>
  <si>
    <t>коэффициент выравнивания</t>
  </si>
  <si>
    <t>число прошедших спортивную подготовку</t>
  </si>
  <si>
    <t>организация мероприятий по подготовки сборных команд</t>
  </si>
  <si>
    <t>количество мероприятий</t>
  </si>
  <si>
    <t>В.Б.Лисина</t>
  </si>
  <si>
    <t>Количество кружков, секций</t>
  </si>
  <si>
    <t>«Организация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
а также на развитие гражданской активности молодежи и формирование здорового образа жизни».</t>
  </si>
  <si>
    <t>«Организация досуга детей, подростков и молодежи».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</si>
  <si>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молодежи».</t>
  </si>
  <si>
    <t>«Организация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молодежи»</t>
  </si>
  <si>
    <t>Проведение занятий по месту проживания граждан</t>
  </si>
  <si>
    <t>количество занятий</t>
  </si>
  <si>
    <t xml:space="preserve">организация и проведение официальных спортивных мероприятий (муниципальный уровень) </t>
  </si>
  <si>
    <t>организация и проведение официальных спортивных мероприятий (региональный уровень)</t>
  </si>
  <si>
    <t>участие в организации официальных спортивных мероприятий (всеросийский уровень)</t>
  </si>
  <si>
    <t>участие в организации официальных спортивных мероприятий (региональный уровень)</t>
  </si>
  <si>
    <t>Проведение тестирования выполнения нормативов испытаний (тестов) комплекса ГТО</t>
  </si>
  <si>
    <t>обеспечение доступа к объектам спорта</t>
  </si>
  <si>
    <t>количество договоров</t>
  </si>
  <si>
    <t>текущий финансовый год</t>
  </si>
  <si>
    <t>Очередной финансовый 2019 год</t>
  </si>
  <si>
    <t>1-й год планового периода</t>
  </si>
  <si>
    <t>2-й год планового периода</t>
  </si>
  <si>
    <t>Оценка потребности по годам</t>
  </si>
  <si>
    <t xml:space="preserve"> -</t>
  </si>
  <si>
    <t>Оценка потребности в предоставлении муниципальных услуг в натуральном выражении</t>
  </si>
  <si>
    <t>отдел спорта и молодежной политики</t>
  </si>
  <si>
    <t>Оценка потребности в предоставлении муниципальных услуг в стоимостном выражении</t>
  </si>
</sst>
</file>

<file path=xl/styles.xml><?xml version="1.0" encoding="utf-8"?>
<styleSheet xmlns="http://schemas.openxmlformats.org/spreadsheetml/2006/main">
  <numFmts count="1">
    <numFmt numFmtId="164" formatCode="0.00000000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name val="Arial Cyr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0" fillId="2" borderId="0" xfId="0" applyFont="1" applyFill="1"/>
    <xf numFmtId="0" fontId="0" fillId="2" borderId="1" xfId="0" applyFill="1" applyBorder="1"/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wrapText="1"/>
    </xf>
    <xf numFmtId="0" fontId="0" fillId="2" borderId="0" xfId="0" applyFill="1" applyBorder="1"/>
    <xf numFmtId="0" fontId="7" fillId="0" borderId="0" xfId="0" applyFont="1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6;&#1048;&#1045;&#1052;&#1053;&#1040;&#1071;/&#1069;&#1050;&#1054;&#1053;&#1054;&#1052;&#1048;&#1063;&#1045;&#1057;&#1050;&#1048;&#1049;%20&#1054;&#1058;&#1044;&#1045;&#1051;/&#1041;&#1070;&#1044;&#1046;&#1045;&#1058;%202019/&#1085;&#1086;&#1088;&#1084;&#1072;&#1090;&#1080;&#1074;%20%20&#1089;&#1087;&#1086;&#1088;&#1090;%202019/&#1057;&#1064;&#1054;&#1056;/&#1085;&#1086;&#1088;&#1084;&#1072;&#1090;&#1080;&#1074;%20&#1079;&#1072;&#1090;&#1088;&#1072;&#1090;%202019%2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орма волейбол"/>
      <sheetName val="волейбол трен"/>
      <sheetName val="волейб осн"/>
      <sheetName val="прил к приказ нормы"/>
      <sheetName val="расчет субсидии 2019"/>
      <sheetName val="расчет субсидии 10.01"/>
      <sheetName val="волейбол нач"/>
      <sheetName val="норма бокс"/>
      <sheetName val="бокс трен"/>
      <sheetName val="бокс соверш"/>
      <sheetName val="бокс осн"/>
      <sheetName val="бокс нач"/>
      <sheetName val="норма спорт ор"/>
      <sheetName val="спортор основ"/>
      <sheetName val="спорт ор сов"/>
      <sheetName val="спорт ор тре"/>
      <sheetName val="спорт ор нач"/>
      <sheetName val="Лист1"/>
      <sheetName val="норма баскетбол"/>
      <sheetName val="основные баскет"/>
      <sheetName val="баскетбол"/>
      <sheetName val="норма глух"/>
      <sheetName val="глух осн"/>
      <sheetName val="глух трен"/>
      <sheetName val="глух нач"/>
      <sheetName val="норма сбор.еоманд"/>
      <sheetName val="сборн команд"/>
      <sheetName val="расчет субсидии"/>
      <sheetName val="основные тэкван"/>
      <sheetName val="норма тхэкв"/>
      <sheetName val="тхванд трен"/>
      <sheetName val="тхванд нач"/>
      <sheetName val="норма футбол"/>
      <sheetName val="футб осн"/>
      <sheetName val="футбол трен"/>
      <sheetName val="футбол нач "/>
      <sheetName val="норма тенис"/>
      <sheetName val="тенис осн"/>
      <sheetName val="тенис нач"/>
      <sheetName val="тенис тренир"/>
      <sheetName val="расчет норм"/>
      <sheetName val="тяж.атл нач"/>
      <sheetName val="тяж.атл трен"/>
      <sheetName val="тяж.атл высш"/>
      <sheetName val="тяж.атл совер"/>
      <sheetName val="тяж основ"/>
      <sheetName val="норма т.атл "/>
      <sheetName val="норма дзюдо"/>
      <sheetName val="дзюдо высш"/>
      <sheetName val="дзюдо совер"/>
      <sheetName val="дзюдо трен"/>
      <sheetName val="дзюдо нач"/>
      <sheetName val="основные дзюдо"/>
    </sheetNames>
    <sheetDataSet>
      <sheetData sheetId="0" refreshError="1"/>
      <sheetData sheetId="1">
        <row r="268">
          <cell r="M268">
            <v>49928.521824780102</v>
          </cell>
        </row>
      </sheetData>
      <sheetData sheetId="2" refreshError="1"/>
      <sheetData sheetId="3">
        <row r="7">
          <cell r="B7" t="str">
            <v>спортивная подготовка по олимпийским видам спорта (бокс начальный этап подготовки</v>
          </cell>
        </row>
        <row r="8">
          <cell r="B8" t="str">
            <v>спортивная подготовка по олимпийским видам спорта (бокс тренировочный этап подготовки)</v>
          </cell>
        </row>
        <row r="9">
          <cell r="B9" t="str">
            <v>спортивная подготовка по олимпийским видам спорта (бокс  этап совершенствования спортивного мастерства</v>
          </cell>
        </row>
        <row r="10">
          <cell r="B10" t="str">
            <v>спортивная подготовка по олимпийским видам спорта (баскетбол начальный этап подготовки</v>
          </cell>
        </row>
        <row r="11">
          <cell r="B11" t="str">
            <v>спортивная подготовка по олимпийским видам спорта (волейбол начальный этап подготовки</v>
          </cell>
        </row>
        <row r="12">
          <cell r="B12" t="str">
            <v>спортивная подготовка по олимпийским видам спорта (волейбол тренировочный этап подготовки)</v>
          </cell>
        </row>
        <row r="13">
          <cell r="B13" t="str">
            <v>спортивная подготовка по олимпийским видам спорта (дзюдо начальный этап подготовки</v>
          </cell>
        </row>
        <row r="14">
          <cell r="B14" t="str">
            <v>спортивная подготовка по олимпийским видам спорта (дзюдо тренировочный этап подготовки)</v>
          </cell>
        </row>
        <row r="15">
          <cell r="B15" t="str">
            <v>спортивная подготовка по олимпийским видам спорта (дзюдо  этап совершенствования спортивного мастерства</v>
          </cell>
        </row>
        <row r="16">
          <cell r="B16" t="str">
            <v>спортивная подготовка по олимпийским видам спорта (дзюдо  этап высшего  спортивного мастерства</v>
          </cell>
        </row>
        <row r="17">
          <cell r="B17" t="str">
            <v>спортивная подготовка по олимпийским видам спорта (теннис начальный этап подготовки</v>
          </cell>
        </row>
        <row r="18">
          <cell r="B18" t="str">
            <v>спортивная подготовка по олимпийским видам спорта (теннис тренировочный этап подготовки)</v>
          </cell>
        </row>
        <row r="19">
          <cell r="B19" t="str">
            <v>спортивная подготовка по олимпийским видам спорта (тхэквандо начальный этап подготовки</v>
          </cell>
        </row>
        <row r="20">
          <cell r="B20" t="str">
            <v>спортивная подготовка по олимпийским видам спорта (тхэквандо тренировочный этап подготовки)</v>
          </cell>
        </row>
        <row r="21">
          <cell r="B21" t="str">
            <v>спортивная подготовка по олимпийским видам спорта (тяжелая атлетика начальный этап подготовки</v>
          </cell>
        </row>
        <row r="22">
          <cell r="B22" t="str">
            <v>спортивная подготовка по олимпийским видам спорта (тяжелая атлетика тренировочный этап подготовки)</v>
          </cell>
        </row>
        <row r="23">
          <cell r="B23" t="str">
            <v>спортивная подготовка по олимпийским видам спорта (тяжелая атлетика  этап совершенствования спортивного мастерства</v>
          </cell>
        </row>
        <row r="24">
          <cell r="B24" t="str">
            <v>спортивная подготовка по олимпийским видам спорта (футбол начальный этап подготовки</v>
          </cell>
        </row>
        <row r="25">
          <cell r="B25" t="str">
            <v>спортивная подготовка по олимпийским видам спорта (футбол тренировочный этап подготовки)</v>
          </cell>
        </row>
        <row r="26">
          <cell r="B26" t="str">
            <v>спортивная подготовка по не олимпийским видам спорта (спортивное ориентирование начальный этап подготовки</v>
          </cell>
        </row>
        <row r="27">
          <cell r="B27" t="str">
            <v>спортивная подготовка по не олимпийским видам спорта (спортивное ориентирование тренировочный этап подготовки)</v>
          </cell>
        </row>
        <row r="28">
          <cell r="B28" t="str">
            <v>спортивная подготовка по неолимпийским видам спорта (спортивное ориентирование этап совершенствования спортивного мастерства</v>
          </cell>
        </row>
        <row r="29">
          <cell r="B29" t="str">
            <v>спортивная подготовка по не олимпийским видам спорта (спорт глухих начальный этап подготовки</v>
          </cell>
        </row>
        <row r="30">
          <cell r="B30" t="str">
            <v>спортивная подготовка по не олимпийским видам спорта (спорт глухих тренировочный  этап подготовки</v>
          </cell>
        </row>
      </sheetData>
      <sheetData sheetId="4"/>
      <sheetData sheetId="5" refreshError="1"/>
      <sheetData sheetId="6">
        <row r="268">
          <cell r="M268">
            <v>17068.924820935594</v>
          </cell>
        </row>
      </sheetData>
      <sheetData sheetId="7" refreshError="1"/>
      <sheetData sheetId="8">
        <row r="268">
          <cell r="M268">
            <v>58649.58361267759</v>
          </cell>
        </row>
      </sheetData>
      <sheetData sheetId="9">
        <row r="268">
          <cell r="M268">
            <v>220647.27472561292</v>
          </cell>
        </row>
      </sheetData>
      <sheetData sheetId="10" refreshError="1"/>
      <sheetData sheetId="11">
        <row r="268">
          <cell r="M268">
            <v>16073.689693800514</v>
          </cell>
        </row>
      </sheetData>
      <sheetData sheetId="12" refreshError="1"/>
      <sheetData sheetId="13" refreshError="1"/>
      <sheetData sheetId="14">
        <row r="268">
          <cell r="M268">
            <v>392045.08489882585</v>
          </cell>
        </row>
      </sheetData>
      <sheetData sheetId="15">
        <row r="268">
          <cell r="M268">
            <v>147762.75528978559</v>
          </cell>
        </row>
      </sheetData>
      <sheetData sheetId="16">
        <row r="268">
          <cell r="M268">
            <v>57524.409706869745</v>
          </cell>
        </row>
      </sheetData>
      <sheetData sheetId="17" refreshError="1"/>
      <sheetData sheetId="18" refreshError="1"/>
      <sheetData sheetId="19" refreshError="1"/>
      <sheetData sheetId="20">
        <row r="268">
          <cell r="M268">
            <v>13652.503261699108</v>
          </cell>
        </row>
      </sheetData>
      <sheetData sheetId="21" refreshError="1"/>
      <sheetData sheetId="22" refreshError="1"/>
      <sheetData sheetId="23">
        <row r="268">
          <cell r="M268">
            <v>74517.015467003905</v>
          </cell>
        </row>
      </sheetData>
      <sheetData sheetId="24">
        <row r="268">
          <cell r="M268">
            <v>28369.961370093366</v>
          </cell>
        </row>
      </sheetData>
      <sheetData sheetId="25" refreshError="1"/>
      <sheetData sheetId="26">
        <row r="269">
          <cell r="M269">
            <v>113410.48922708658</v>
          </cell>
        </row>
      </sheetData>
      <sheetData sheetId="27" refreshError="1"/>
      <sheetData sheetId="28" refreshError="1"/>
      <sheetData sheetId="29" refreshError="1"/>
      <sheetData sheetId="30">
        <row r="269">
          <cell r="M269">
            <v>43001.950275657953</v>
          </cell>
        </row>
      </sheetData>
      <sheetData sheetId="31">
        <row r="268">
          <cell r="M268">
            <v>16851.988878630549</v>
          </cell>
        </row>
      </sheetData>
      <sheetData sheetId="32" refreshError="1"/>
      <sheetData sheetId="33" refreshError="1"/>
      <sheetData sheetId="34">
        <row r="268">
          <cell r="M268">
            <v>35736.37268001731</v>
          </cell>
        </row>
      </sheetData>
      <sheetData sheetId="35">
        <row r="268">
          <cell r="M268">
            <v>13885.007322505331</v>
          </cell>
        </row>
      </sheetData>
      <sheetData sheetId="36" refreshError="1"/>
      <sheetData sheetId="37" refreshError="1"/>
      <sheetData sheetId="38">
        <row r="268">
          <cell r="M268">
            <v>31984.89474166053</v>
          </cell>
        </row>
      </sheetData>
      <sheetData sheetId="39">
        <row r="268">
          <cell r="M268">
            <v>58240.650128074099</v>
          </cell>
        </row>
      </sheetData>
      <sheetData sheetId="40">
        <row r="6">
          <cell r="AH6" t="str">
            <v xml:space="preserve"> тяжелая атлетикеа высшего совершенствования</v>
          </cell>
        </row>
        <row r="12">
          <cell r="AI12">
            <v>86</v>
          </cell>
          <cell r="AJ12">
            <v>187</v>
          </cell>
          <cell r="AK12">
            <v>110</v>
          </cell>
          <cell r="AL12">
            <v>6</v>
          </cell>
          <cell r="AM12">
            <v>1</v>
          </cell>
          <cell r="AN12">
            <v>304</v>
          </cell>
          <cell r="AO12">
            <v>1</v>
          </cell>
          <cell r="AP12">
            <v>1</v>
          </cell>
          <cell r="AQ12">
            <v>3.5</v>
          </cell>
          <cell r="AR12">
            <v>18</v>
          </cell>
          <cell r="AS12">
            <v>1047</v>
          </cell>
        </row>
      </sheetData>
      <sheetData sheetId="41">
        <row r="268">
          <cell r="M268">
            <v>16470.903806799244</v>
          </cell>
        </row>
      </sheetData>
      <sheetData sheetId="42">
        <row r="268">
          <cell r="M268">
            <v>47886.165770581123</v>
          </cell>
        </row>
      </sheetData>
      <sheetData sheetId="43">
        <row r="267">
          <cell r="M267">
            <v>137894.95029497033</v>
          </cell>
        </row>
      </sheetData>
      <sheetData sheetId="44">
        <row r="267">
          <cell r="M267">
            <v>95511.553346615576</v>
          </cell>
        </row>
      </sheetData>
      <sheetData sheetId="45" refreshError="1"/>
      <sheetData sheetId="46" refreshError="1"/>
      <sheetData sheetId="47" refreshError="1"/>
      <sheetData sheetId="48">
        <row r="268">
          <cell r="M268">
            <v>506243.16376236163</v>
          </cell>
        </row>
      </sheetData>
      <sheetData sheetId="49">
        <row r="267">
          <cell r="M267">
            <v>225482.05329197791</v>
          </cell>
        </row>
      </sheetData>
      <sheetData sheetId="50">
        <row r="268">
          <cell r="M268">
            <v>56060.203090523522</v>
          </cell>
        </row>
      </sheetData>
      <sheetData sheetId="51">
        <row r="268">
          <cell r="M268">
            <v>18124.408023280452</v>
          </cell>
        </row>
      </sheetData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R51"/>
  <sheetViews>
    <sheetView tabSelected="1" view="pageBreakPreview" topLeftCell="A5" zoomScale="80" zoomScaleNormal="100" zoomScaleSheetLayoutView="80" workbookViewId="0">
      <selection activeCell="V19" sqref="V19"/>
    </sheetView>
  </sheetViews>
  <sheetFormatPr defaultRowHeight="15"/>
  <cols>
    <col min="1" max="1" width="49.7109375" style="2" customWidth="1"/>
    <col min="2" max="2" width="18.5703125" style="3" customWidth="1"/>
    <col min="3" max="4" width="13.42578125" style="2" hidden="1" customWidth="1"/>
    <col min="5" max="5" width="15.85546875" style="2" customWidth="1"/>
    <col min="6" max="6" width="13.7109375" style="2" hidden="1" customWidth="1"/>
    <col min="7" max="7" width="16.42578125" style="2" hidden="1" customWidth="1"/>
    <col min="8" max="9" width="18.7109375" style="2" hidden="1" customWidth="1"/>
    <col min="10" max="10" width="20.42578125" style="2" hidden="1" customWidth="1"/>
    <col min="11" max="11" width="19.5703125" style="2" customWidth="1"/>
    <col min="12" max="12" width="12.5703125" hidden="1" customWidth="1"/>
    <col min="13" max="13" width="9.28515625" hidden="1" customWidth="1"/>
    <col min="14" max="14" width="10.28515625" hidden="1" customWidth="1"/>
    <col min="15" max="15" width="9.85546875" hidden="1" customWidth="1"/>
    <col min="16" max="16" width="18" customWidth="1"/>
    <col min="17" max="17" width="15.85546875" customWidth="1"/>
    <col min="18" max="18" width="0" hidden="1" customWidth="1"/>
  </cols>
  <sheetData>
    <row r="1" spans="1:18">
      <c r="A1" s="41" t="s">
        <v>31</v>
      </c>
      <c r="B1" s="33"/>
      <c r="C1" s="1"/>
      <c r="D1" s="1"/>
      <c r="G1" s="34"/>
      <c r="H1" s="34"/>
      <c r="I1" s="34"/>
      <c r="J1" s="34"/>
      <c r="K1" s="34"/>
    </row>
    <row r="2" spans="1:18">
      <c r="G2" s="35"/>
      <c r="H2" s="35"/>
      <c r="I2" s="35"/>
      <c r="J2" s="35"/>
    </row>
    <row r="3" spans="1:18">
      <c r="G3" s="4"/>
      <c r="H3" s="4"/>
      <c r="I3" s="4"/>
      <c r="J3" s="4"/>
    </row>
    <row r="4" spans="1:18" ht="18.75">
      <c r="A4" s="40" t="s">
        <v>30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8">
      <c r="G5" s="35"/>
      <c r="H5" s="35"/>
      <c r="I5" s="35"/>
      <c r="J5" s="35"/>
    </row>
    <row r="6" spans="1:18" s="6" customFormat="1" hidden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8" s="6" customFormat="1" hidden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8" s="6" customForma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18" s="6" customFormat="1" hidden="1">
      <c r="A9" s="31"/>
      <c r="B9" s="31"/>
      <c r="C9" s="31"/>
      <c r="D9" s="31"/>
      <c r="E9" s="31"/>
      <c r="F9" s="32"/>
      <c r="G9" s="32"/>
      <c r="H9" s="7"/>
      <c r="I9" s="7"/>
      <c r="J9" s="8"/>
      <c r="K9" s="8"/>
    </row>
    <row r="10" spans="1:18" s="6" customFormat="1" hidden="1">
      <c r="A10" s="31"/>
      <c r="B10" s="31"/>
      <c r="C10" s="31"/>
      <c r="D10" s="31"/>
      <c r="E10" s="31"/>
      <c r="F10" s="32"/>
      <c r="G10" s="32"/>
      <c r="H10" s="7"/>
      <c r="I10" s="7"/>
      <c r="J10" s="8"/>
      <c r="K10" s="8"/>
    </row>
    <row r="11" spans="1:18" s="6" customFormat="1" hidden="1">
      <c r="A11" s="31"/>
      <c r="B11" s="31"/>
      <c r="C11" s="31"/>
      <c r="D11" s="31"/>
      <c r="E11" s="31"/>
      <c r="F11" s="32"/>
      <c r="G11" s="32"/>
      <c r="H11" s="7"/>
      <c r="I11" s="7"/>
      <c r="J11" s="8"/>
      <c r="K11" s="8"/>
    </row>
    <row r="12" spans="1:18" s="6" customFormat="1">
      <c r="A12" s="28" t="s">
        <v>0</v>
      </c>
      <c r="B12" s="28" t="s">
        <v>1</v>
      </c>
      <c r="C12" s="25"/>
      <c r="D12" s="25"/>
      <c r="E12" s="30" t="s">
        <v>28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</row>
    <row r="13" spans="1:18" s="6" customFormat="1" ht="47.25" customHeight="1">
      <c r="A13" s="29"/>
      <c r="B13" s="29"/>
      <c r="C13" s="13" t="s">
        <v>2</v>
      </c>
      <c r="D13" s="13" t="s">
        <v>3</v>
      </c>
      <c r="E13" s="26" t="s">
        <v>24</v>
      </c>
      <c r="F13" s="23" t="s">
        <v>25</v>
      </c>
      <c r="G13" s="24" t="s">
        <v>26</v>
      </c>
      <c r="H13" s="24" t="s">
        <v>27</v>
      </c>
      <c r="I13" s="13" t="s">
        <v>4</v>
      </c>
      <c r="J13" s="13" t="s">
        <v>5</v>
      </c>
      <c r="K13" s="23" t="s">
        <v>25</v>
      </c>
      <c r="L13" s="24" t="s">
        <v>26</v>
      </c>
      <c r="M13" s="24" t="s">
        <v>27</v>
      </c>
      <c r="N13" s="9"/>
      <c r="O13" s="9"/>
      <c r="P13" s="24" t="s">
        <v>26</v>
      </c>
      <c r="Q13" s="24" t="s">
        <v>27</v>
      </c>
    </row>
    <row r="14" spans="1:18" s="6" customFormat="1" ht="15.75">
      <c r="A14" s="13">
        <v>1</v>
      </c>
      <c r="B14" s="13">
        <v>2</v>
      </c>
      <c r="C14" s="13"/>
      <c r="D14" s="13"/>
      <c r="E14" s="13">
        <v>3</v>
      </c>
      <c r="F14" s="13">
        <v>4</v>
      </c>
      <c r="G14" s="13">
        <v>5</v>
      </c>
      <c r="H14" s="13">
        <v>6</v>
      </c>
      <c r="I14" s="13">
        <v>7</v>
      </c>
      <c r="J14" s="13">
        <v>7</v>
      </c>
      <c r="K14" s="13">
        <v>8</v>
      </c>
      <c r="L14" s="9"/>
      <c r="M14" s="27"/>
      <c r="N14" s="9"/>
      <c r="O14" s="9"/>
      <c r="P14" s="9"/>
      <c r="Q14" s="9"/>
    </row>
    <row r="15" spans="1:18" s="6" customFormat="1" ht="54" customHeight="1">
      <c r="A15" s="14" t="str">
        <f>'[1]прил к приказ нормы'!B10</f>
        <v>спортивная подготовка по олимпийским видам спорта (баскетбол начальный этап подготовки</v>
      </c>
      <c r="B15" s="15" t="s">
        <v>6</v>
      </c>
      <c r="C15" s="15">
        <v>24</v>
      </c>
      <c r="D15" s="15">
        <v>3096</v>
      </c>
      <c r="E15" s="16">
        <v>99</v>
      </c>
      <c r="F15" s="16">
        <v>122</v>
      </c>
      <c r="G15" s="16">
        <v>122</v>
      </c>
      <c r="H15" s="16">
        <v>122</v>
      </c>
      <c r="I15" s="16">
        <v>122</v>
      </c>
      <c r="J15" s="16">
        <v>122</v>
      </c>
      <c r="K15" s="16">
        <v>122</v>
      </c>
      <c r="L15" s="16">
        <v>122</v>
      </c>
      <c r="M15" s="16">
        <v>122</v>
      </c>
      <c r="N15" s="16">
        <v>122</v>
      </c>
      <c r="O15" s="16">
        <v>122</v>
      </c>
      <c r="P15" s="16">
        <v>122</v>
      </c>
      <c r="Q15" s="16">
        <v>122</v>
      </c>
      <c r="R15" s="6">
        <v>959.08</v>
      </c>
    </row>
    <row r="16" spans="1:18" s="6" customFormat="1" ht="50.25" customHeight="1">
      <c r="A16" s="14" t="str">
        <f>'[1]прил к приказ нормы'!B19</f>
        <v>спортивная подготовка по олимпийским видам спорта (тхэквандо начальный этап подготовки</v>
      </c>
      <c r="B16" s="15" t="s">
        <v>6</v>
      </c>
      <c r="C16" s="15">
        <v>7000</v>
      </c>
      <c r="D16" s="15">
        <v>103</v>
      </c>
      <c r="E16" s="16">
        <v>30</v>
      </c>
      <c r="F16" s="16">
        <v>30</v>
      </c>
      <c r="G16" s="16">
        <v>30</v>
      </c>
      <c r="H16" s="16">
        <v>30</v>
      </c>
      <c r="I16" s="16">
        <v>30</v>
      </c>
      <c r="J16" s="16">
        <v>30</v>
      </c>
      <c r="K16" s="16">
        <v>30</v>
      </c>
      <c r="L16" s="16">
        <v>30</v>
      </c>
      <c r="M16" s="16">
        <v>30</v>
      </c>
      <c r="N16" s="16">
        <v>30</v>
      </c>
      <c r="O16" s="16">
        <v>30</v>
      </c>
      <c r="P16" s="16">
        <v>30</v>
      </c>
      <c r="Q16" s="16">
        <v>30</v>
      </c>
      <c r="R16" s="6">
        <v>333.27</v>
      </c>
    </row>
    <row r="17" spans="1:18" s="6" customFormat="1" ht="57.75" customHeight="1">
      <c r="A17" s="14" t="str">
        <f>'[1]прил к приказ нормы'!B20</f>
        <v>спортивная подготовка по олимпийским видам спорта (тхэквандо тренировочный этап подготовки)</v>
      </c>
      <c r="B17" s="15" t="s">
        <v>6</v>
      </c>
      <c r="C17" s="15">
        <v>500</v>
      </c>
      <c r="D17" s="15">
        <v>7</v>
      </c>
      <c r="E17" s="16">
        <v>33</v>
      </c>
      <c r="F17" s="16">
        <v>40</v>
      </c>
      <c r="G17" s="16">
        <v>40</v>
      </c>
      <c r="H17" s="16">
        <v>40</v>
      </c>
      <c r="I17" s="16">
        <v>40</v>
      </c>
      <c r="J17" s="16">
        <v>40</v>
      </c>
      <c r="K17" s="16">
        <v>40</v>
      </c>
      <c r="L17" s="16">
        <v>40</v>
      </c>
      <c r="M17" s="16">
        <v>40</v>
      </c>
      <c r="N17" s="16">
        <v>40</v>
      </c>
      <c r="O17" s="16">
        <v>40</v>
      </c>
      <c r="P17" s="16">
        <v>40</v>
      </c>
      <c r="Q17" s="16">
        <v>40</v>
      </c>
      <c r="R17" s="6">
        <v>851.69</v>
      </c>
    </row>
    <row r="18" spans="1:18" s="6" customFormat="1" ht="51.75" customHeight="1">
      <c r="A18" s="14" t="str">
        <f>'[1]прил к приказ нормы'!B11</f>
        <v>спортивная подготовка по олимпийским видам спорта (волейбол начальный этап подготовки</v>
      </c>
      <c r="B18" s="15" t="s">
        <v>6</v>
      </c>
      <c r="C18" s="15">
        <v>150</v>
      </c>
      <c r="D18" s="15">
        <v>1</v>
      </c>
      <c r="E18" s="16">
        <v>16</v>
      </c>
      <c r="F18" s="16">
        <v>8</v>
      </c>
      <c r="G18" s="16">
        <v>8</v>
      </c>
      <c r="H18" s="16">
        <v>8</v>
      </c>
      <c r="I18" s="16">
        <v>8</v>
      </c>
      <c r="J18" s="16">
        <v>8</v>
      </c>
      <c r="K18" s="16">
        <v>8</v>
      </c>
      <c r="L18" s="16">
        <v>8</v>
      </c>
      <c r="M18" s="16">
        <v>8</v>
      </c>
      <c r="N18" s="16">
        <v>8</v>
      </c>
      <c r="O18" s="16">
        <v>8</v>
      </c>
      <c r="P18" s="16">
        <v>8</v>
      </c>
      <c r="Q18" s="16">
        <v>8</v>
      </c>
      <c r="R18" s="6">
        <v>235.18</v>
      </c>
    </row>
    <row r="19" spans="1:18" s="6" customFormat="1" ht="51.75" customHeight="1">
      <c r="A19" s="14" t="str">
        <f>'[1]прил к приказ нормы'!B12</f>
        <v>спортивная подготовка по олимпийским видам спорта (волейбол тренировочный этап подготовки)</v>
      </c>
      <c r="B19" s="15" t="s">
        <v>6</v>
      </c>
      <c r="C19" s="15">
        <v>300</v>
      </c>
      <c r="D19" s="15">
        <v>38</v>
      </c>
      <c r="E19" s="16">
        <v>14</v>
      </c>
      <c r="F19" s="16">
        <v>22</v>
      </c>
      <c r="G19" s="16">
        <v>22</v>
      </c>
      <c r="H19" s="16">
        <v>22</v>
      </c>
      <c r="I19" s="16">
        <v>22</v>
      </c>
      <c r="J19" s="16">
        <v>22</v>
      </c>
      <c r="K19" s="16">
        <v>22</v>
      </c>
      <c r="L19" s="16">
        <v>22</v>
      </c>
      <c r="M19" s="16">
        <v>22</v>
      </c>
      <c r="N19" s="16">
        <v>22</v>
      </c>
      <c r="O19" s="16">
        <v>22</v>
      </c>
      <c r="P19" s="16">
        <v>22</v>
      </c>
      <c r="Q19" s="16">
        <v>22</v>
      </c>
      <c r="R19" s="6">
        <v>361.66</v>
      </c>
    </row>
    <row r="20" spans="1:18" s="6" customFormat="1" ht="52.5" customHeight="1">
      <c r="A20" s="14" t="str">
        <f>'[1]прил к приказ нормы'!B29</f>
        <v>спортивная подготовка по не олимпийским видам спорта (спорт глухих начальный этап подготовки</v>
      </c>
      <c r="B20" s="15" t="s">
        <v>6</v>
      </c>
      <c r="C20" s="15">
        <v>2400</v>
      </c>
      <c r="D20" s="18">
        <v>14</v>
      </c>
      <c r="E20" s="16">
        <v>20</v>
      </c>
      <c r="F20" s="16">
        <v>20</v>
      </c>
      <c r="G20" s="16">
        <v>20</v>
      </c>
      <c r="H20" s="16">
        <v>20</v>
      </c>
      <c r="I20" s="16">
        <v>20</v>
      </c>
      <c r="J20" s="16">
        <v>20</v>
      </c>
      <c r="K20" s="16">
        <v>20</v>
      </c>
      <c r="L20" s="16">
        <v>20</v>
      </c>
      <c r="M20" s="16">
        <v>20</v>
      </c>
      <c r="N20" s="16">
        <v>20</v>
      </c>
      <c r="O20" s="16">
        <v>20</v>
      </c>
      <c r="P20" s="16">
        <v>20</v>
      </c>
      <c r="Q20" s="16">
        <v>20</v>
      </c>
      <c r="R20" s="6">
        <v>352.21</v>
      </c>
    </row>
    <row r="21" spans="1:18" s="6" customFormat="1" ht="52.5" customHeight="1">
      <c r="A21" s="14" t="str">
        <f>'[1]прил к приказ нормы'!B30</f>
        <v>спортивная подготовка по не олимпийским видам спорта (спорт глухих тренировочный  этап подготовки</v>
      </c>
      <c r="B21" s="15" t="s">
        <v>6</v>
      </c>
      <c r="C21" s="15">
        <v>100000</v>
      </c>
      <c r="D21" s="15">
        <v>5</v>
      </c>
      <c r="E21" s="16">
        <v>10</v>
      </c>
      <c r="F21" s="16">
        <v>10</v>
      </c>
      <c r="G21" s="16">
        <v>10</v>
      </c>
      <c r="H21" s="16">
        <v>10</v>
      </c>
      <c r="I21" s="16">
        <v>10</v>
      </c>
      <c r="J21" s="16">
        <v>10</v>
      </c>
      <c r="K21" s="16">
        <v>10</v>
      </c>
      <c r="L21" s="16">
        <v>10</v>
      </c>
      <c r="M21" s="16">
        <v>10</v>
      </c>
      <c r="N21" s="16">
        <v>10</v>
      </c>
      <c r="O21" s="16">
        <v>10</v>
      </c>
      <c r="P21" s="16">
        <v>10</v>
      </c>
      <c r="Q21" s="16">
        <v>10</v>
      </c>
      <c r="R21" s="6">
        <v>460.44</v>
      </c>
    </row>
    <row r="22" spans="1:18" s="6" customFormat="1" ht="63.75" customHeight="1">
      <c r="A22" s="14" t="str">
        <f>'[1]прил к приказ нормы'!B26</f>
        <v>спортивная подготовка по не олимпийским видам спорта (спортивное ориентирование начальный этап подготовки</v>
      </c>
      <c r="B22" s="15" t="s">
        <v>6</v>
      </c>
      <c r="C22" s="15"/>
      <c r="D22" s="15"/>
      <c r="E22" s="16">
        <v>30</v>
      </c>
      <c r="F22" s="16">
        <v>20</v>
      </c>
      <c r="G22" s="16">
        <v>20</v>
      </c>
      <c r="H22" s="16">
        <v>20</v>
      </c>
      <c r="I22" s="16">
        <v>20</v>
      </c>
      <c r="J22" s="16">
        <v>20</v>
      </c>
      <c r="K22" s="16">
        <v>20</v>
      </c>
      <c r="L22" s="16">
        <v>20</v>
      </c>
      <c r="M22" s="16">
        <v>20</v>
      </c>
      <c r="N22" s="16">
        <v>20</v>
      </c>
      <c r="O22" s="16">
        <v>20</v>
      </c>
      <c r="P22" s="16">
        <v>20</v>
      </c>
      <c r="Q22" s="16">
        <v>20</v>
      </c>
      <c r="R22" s="6">
        <v>1256.33</v>
      </c>
    </row>
    <row r="23" spans="1:18" s="6" customFormat="1" ht="63.75" customHeight="1">
      <c r="A23" s="14" t="str">
        <f>'[1]прил к приказ нормы'!B27</f>
        <v>спортивная подготовка по не олимпийским видам спорта (спортивное ориентирование тренировочный этап подготовки)</v>
      </c>
      <c r="B23" s="15" t="s">
        <v>6</v>
      </c>
      <c r="C23" s="15"/>
      <c r="D23" s="15"/>
      <c r="E23" s="16">
        <v>13</v>
      </c>
      <c r="F23" s="16">
        <v>19</v>
      </c>
      <c r="G23" s="16">
        <v>19</v>
      </c>
      <c r="H23" s="16">
        <v>19</v>
      </c>
      <c r="I23" s="16">
        <v>19</v>
      </c>
      <c r="J23" s="16">
        <v>19</v>
      </c>
      <c r="K23" s="16">
        <v>19</v>
      </c>
      <c r="L23" s="16">
        <v>19</v>
      </c>
      <c r="M23" s="16">
        <v>19</v>
      </c>
      <c r="N23" s="16">
        <v>19</v>
      </c>
      <c r="O23" s="16">
        <v>19</v>
      </c>
      <c r="P23" s="16">
        <v>19</v>
      </c>
      <c r="Q23" s="16">
        <v>19</v>
      </c>
      <c r="R23" s="6">
        <v>980.82</v>
      </c>
    </row>
    <row r="24" spans="1:18" s="6" customFormat="1" ht="63.75" customHeight="1">
      <c r="A24" s="14" t="str">
        <f>'[1]прил к приказ нормы'!B28</f>
        <v>спортивная подготовка по неолимпийским видам спорта (спортивное ориентирование этап совершенствования спортивного мастерства</v>
      </c>
      <c r="B24" s="15" t="s">
        <v>6</v>
      </c>
      <c r="C24" s="15"/>
      <c r="D24" s="15"/>
      <c r="E24" s="16">
        <v>4</v>
      </c>
      <c r="F24" s="16">
        <v>4</v>
      </c>
      <c r="G24" s="16">
        <v>4</v>
      </c>
      <c r="H24" s="16">
        <v>4</v>
      </c>
      <c r="I24" s="16">
        <v>4</v>
      </c>
      <c r="J24" s="16">
        <v>4</v>
      </c>
      <c r="K24" s="16">
        <v>4</v>
      </c>
      <c r="L24" s="16">
        <v>4</v>
      </c>
      <c r="M24" s="16">
        <v>4</v>
      </c>
      <c r="N24" s="16">
        <v>4</v>
      </c>
      <c r="O24" s="16">
        <v>4</v>
      </c>
      <c r="P24" s="16">
        <v>4</v>
      </c>
      <c r="Q24" s="16">
        <v>4</v>
      </c>
      <c r="R24" s="6">
        <v>969.65</v>
      </c>
    </row>
    <row r="25" spans="1:18" s="6" customFormat="1" ht="55.5" customHeight="1">
      <c r="A25" s="14" t="str">
        <f>'[1]прил к приказ нормы'!B7</f>
        <v>спортивная подготовка по олимпийским видам спорта (бокс начальный этап подготовки</v>
      </c>
      <c r="B25" s="15" t="s">
        <v>6</v>
      </c>
      <c r="C25" s="15"/>
      <c r="D25" s="15"/>
      <c r="E25" s="16">
        <v>95</v>
      </c>
      <c r="F25" s="16">
        <v>97</v>
      </c>
      <c r="G25" s="16">
        <v>97</v>
      </c>
      <c r="H25" s="16">
        <v>97</v>
      </c>
      <c r="I25" s="16">
        <v>97</v>
      </c>
      <c r="J25" s="16">
        <v>97</v>
      </c>
      <c r="K25" s="16">
        <v>97</v>
      </c>
      <c r="L25" s="16">
        <v>97</v>
      </c>
      <c r="M25" s="16">
        <v>97</v>
      </c>
      <c r="N25" s="16">
        <v>97</v>
      </c>
      <c r="O25" s="16">
        <v>97</v>
      </c>
      <c r="P25" s="16">
        <v>97</v>
      </c>
      <c r="Q25" s="16">
        <v>97</v>
      </c>
      <c r="R25" s="6">
        <v>912.9</v>
      </c>
    </row>
    <row r="26" spans="1:18" s="6" customFormat="1" ht="55.5" customHeight="1">
      <c r="A26" s="14" t="str">
        <f>'[1]прил к приказ нормы'!B8</f>
        <v>спортивная подготовка по олимпийским видам спорта (бокс тренировочный этап подготовки)</v>
      </c>
      <c r="B26" s="15" t="s">
        <v>6</v>
      </c>
      <c r="C26" s="15"/>
      <c r="D26" s="15"/>
      <c r="E26" s="16">
        <v>41</v>
      </c>
      <c r="F26" s="16">
        <v>43</v>
      </c>
      <c r="G26" s="16">
        <v>43</v>
      </c>
      <c r="H26" s="16">
        <v>43</v>
      </c>
      <c r="I26" s="16">
        <v>43</v>
      </c>
      <c r="J26" s="16">
        <v>43</v>
      </c>
      <c r="K26" s="16">
        <v>43</v>
      </c>
      <c r="L26" s="16">
        <v>43</v>
      </c>
      <c r="M26" s="16">
        <v>43</v>
      </c>
      <c r="N26" s="16">
        <v>43</v>
      </c>
      <c r="O26" s="16">
        <v>43</v>
      </c>
      <c r="P26" s="16">
        <v>43</v>
      </c>
      <c r="Q26" s="16">
        <v>43</v>
      </c>
      <c r="R26" s="6">
        <v>1494.93</v>
      </c>
    </row>
    <row r="27" spans="1:18" s="6" customFormat="1" ht="55.5" customHeight="1">
      <c r="A27" s="14" t="str">
        <f>'[1]прил к приказ нормы'!B9</f>
        <v>спортивная подготовка по олимпийским видам спорта (бокс  этап совершенствования спортивного мастерства</v>
      </c>
      <c r="B27" s="15" t="s">
        <v>6</v>
      </c>
      <c r="C27" s="15"/>
      <c r="D27" s="15"/>
      <c r="E27" s="16">
        <v>1</v>
      </c>
      <c r="F27" s="16">
        <v>1</v>
      </c>
      <c r="G27" s="16">
        <v>1</v>
      </c>
      <c r="H27" s="16">
        <v>1</v>
      </c>
      <c r="I27" s="16">
        <v>1</v>
      </c>
      <c r="J27" s="16">
        <v>1</v>
      </c>
      <c r="K27" s="16">
        <v>1</v>
      </c>
      <c r="L27" s="16">
        <v>1</v>
      </c>
      <c r="M27" s="16">
        <v>1</v>
      </c>
      <c r="N27" s="16">
        <v>1</v>
      </c>
      <c r="O27" s="16">
        <v>1</v>
      </c>
      <c r="P27" s="16">
        <v>1</v>
      </c>
      <c r="Q27" s="16">
        <v>1</v>
      </c>
      <c r="R27" s="6">
        <v>141.94</v>
      </c>
    </row>
    <row r="28" spans="1:18" s="6" customFormat="1" ht="54" customHeight="1">
      <c r="A28" s="14" t="str">
        <f>'[1]прил к приказ нормы'!B24</f>
        <v>спортивная подготовка по олимпийским видам спорта (футбол начальный этап подготовки</v>
      </c>
      <c r="B28" s="15" t="s">
        <v>6</v>
      </c>
      <c r="C28" s="15"/>
      <c r="D28" s="15"/>
      <c r="E28" s="16">
        <v>76</v>
      </c>
      <c r="F28" s="16">
        <v>78</v>
      </c>
      <c r="G28" s="16">
        <v>78</v>
      </c>
      <c r="H28" s="16">
        <v>78</v>
      </c>
      <c r="I28" s="16">
        <v>78</v>
      </c>
      <c r="J28" s="16">
        <v>78</v>
      </c>
      <c r="K28" s="16">
        <v>78</v>
      </c>
      <c r="L28" s="16">
        <v>78</v>
      </c>
      <c r="M28" s="16">
        <v>78</v>
      </c>
      <c r="N28" s="16">
        <v>78</v>
      </c>
      <c r="O28" s="16">
        <v>78</v>
      </c>
      <c r="P28" s="16">
        <v>78</v>
      </c>
      <c r="Q28" s="16">
        <v>78</v>
      </c>
      <c r="R28" s="6">
        <v>637.28</v>
      </c>
    </row>
    <row r="29" spans="1:18" s="6" customFormat="1" ht="54" customHeight="1">
      <c r="A29" s="14" t="str">
        <f>'[1]прил к приказ нормы'!B25</f>
        <v>спортивная подготовка по олимпийским видам спорта (футбол тренировочный этап подготовки)</v>
      </c>
      <c r="B29" s="15" t="s">
        <v>6</v>
      </c>
      <c r="C29" s="15"/>
      <c r="D29" s="15"/>
      <c r="E29" s="16">
        <v>62</v>
      </c>
      <c r="F29" s="16">
        <v>64</v>
      </c>
      <c r="G29" s="16">
        <v>64</v>
      </c>
      <c r="H29" s="16">
        <v>64</v>
      </c>
      <c r="I29" s="16">
        <v>64</v>
      </c>
      <c r="J29" s="16">
        <v>64</v>
      </c>
      <c r="K29" s="16">
        <v>64</v>
      </c>
      <c r="L29" s="16">
        <v>64</v>
      </c>
      <c r="M29" s="16">
        <v>64</v>
      </c>
      <c r="N29" s="16">
        <v>64</v>
      </c>
      <c r="O29" s="16">
        <v>64</v>
      </c>
      <c r="P29" s="16">
        <v>64</v>
      </c>
      <c r="Q29" s="16">
        <v>64</v>
      </c>
      <c r="R29" s="6">
        <v>1403.64</v>
      </c>
    </row>
    <row r="30" spans="1:18" s="6" customFormat="1" ht="54.75" customHeight="1">
      <c r="A30" s="14" t="str">
        <f>'[1]прил к приказ нормы'!B17</f>
        <v>спортивная подготовка по олимпийским видам спорта (теннис начальный этап подготовки</v>
      </c>
      <c r="B30" s="15" t="s">
        <v>6</v>
      </c>
      <c r="C30" s="15"/>
      <c r="D30" s="15"/>
      <c r="E30" s="16">
        <v>20</v>
      </c>
      <c r="F30" s="16">
        <v>30</v>
      </c>
      <c r="G30" s="16">
        <v>30</v>
      </c>
      <c r="H30" s="16">
        <v>30</v>
      </c>
      <c r="I30" s="16">
        <v>30</v>
      </c>
      <c r="J30" s="16">
        <v>30</v>
      </c>
      <c r="K30" s="16">
        <v>30</v>
      </c>
      <c r="L30" s="16">
        <v>30</v>
      </c>
      <c r="M30" s="16">
        <v>30</v>
      </c>
      <c r="N30" s="16">
        <v>30</v>
      </c>
      <c r="O30" s="16">
        <v>30</v>
      </c>
      <c r="P30" s="16">
        <v>30</v>
      </c>
      <c r="Q30" s="16">
        <v>30</v>
      </c>
      <c r="R30" s="6">
        <v>332.56</v>
      </c>
    </row>
    <row r="31" spans="1:18" s="6" customFormat="1" ht="54.75" customHeight="1">
      <c r="A31" s="14" t="str">
        <f>'[1]прил к приказ нормы'!B18</f>
        <v>спортивная подготовка по олимпийским видам спорта (теннис тренировочный этап подготовки)</v>
      </c>
      <c r="B31" s="15" t="s">
        <v>6</v>
      </c>
      <c r="C31" s="13"/>
      <c r="D31" s="13"/>
      <c r="E31" s="16">
        <v>26</v>
      </c>
      <c r="F31" s="16">
        <v>31</v>
      </c>
      <c r="G31" s="16">
        <v>31</v>
      </c>
      <c r="H31" s="16">
        <v>31</v>
      </c>
      <c r="I31" s="16">
        <v>31</v>
      </c>
      <c r="J31" s="16">
        <v>31</v>
      </c>
      <c r="K31" s="16">
        <v>31</v>
      </c>
      <c r="L31" s="16">
        <v>31</v>
      </c>
      <c r="M31" s="16">
        <v>31</v>
      </c>
      <c r="N31" s="16">
        <v>31</v>
      </c>
      <c r="O31" s="16">
        <v>31</v>
      </c>
      <c r="P31" s="16">
        <v>31</v>
      </c>
      <c r="Q31" s="16">
        <v>31</v>
      </c>
      <c r="R31" s="6">
        <v>1044.58</v>
      </c>
    </row>
    <row r="32" spans="1:18" s="6" customFormat="1" ht="68.25" customHeight="1">
      <c r="A32" s="14" t="str">
        <f>'[1]прил к приказ нормы'!B21</f>
        <v>спортивная подготовка по олимпийским видам спорта (тяжелая атлетика начальный этап подготовки</v>
      </c>
      <c r="B32" s="15" t="s">
        <v>6</v>
      </c>
      <c r="C32" s="19"/>
      <c r="D32" s="19"/>
      <c r="E32" s="16">
        <v>30</v>
      </c>
      <c r="F32" s="16">
        <v>30</v>
      </c>
      <c r="G32" s="16">
        <v>30</v>
      </c>
      <c r="H32" s="16">
        <v>30</v>
      </c>
      <c r="I32" s="16">
        <v>30</v>
      </c>
      <c r="J32" s="16">
        <v>30</v>
      </c>
      <c r="K32" s="16">
        <v>30</v>
      </c>
      <c r="L32" s="16">
        <v>30</v>
      </c>
      <c r="M32" s="16">
        <v>30</v>
      </c>
      <c r="N32" s="16">
        <v>30</v>
      </c>
      <c r="O32" s="16">
        <v>30</v>
      </c>
      <c r="P32" s="16">
        <v>30</v>
      </c>
      <c r="Q32" s="16">
        <v>30</v>
      </c>
      <c r="R32" s="6">
        <v>291.8</v>
      </c>
    </row>
    <row r="33" spans="1:18" s="6" customFormat="1" ht="68.25" customHeight="1">
      <c r="A33" s="14" t="str">
        <f>'[1]прил к приказ нормы'!B22</f>
        <v>спортивная подготовка по олимпийским видам спорта (тяжелая атлетика тренировочный этап подготовки)</v>
      </c>
      <c r="B33" s="15" t="s">
        <v>6</v>
      </c>
      <c r="C33" s="19"/>
      <c r="D33" s="19"/>
      <c r="E33" s="16">
        <v>44</v>
      </c>
      <c r="F33" s="16">
        <v>41</v>
      </c>
      <c r="G33" s="16">
        <v>41</v>
      </c>
      <c r="H33" s="16">
        <v>41</v>
      </c>
      <c r="I33" s="16">
        <v>41</v>
      </c>
      <c r="J33" s="16">
        <v>41</v>
      </c>
      <c r="K33" s="16">
        <v>41</v>
      </c>
      <c r="L33" s="16">
        <v>41</v>
      </c>
      <c r="M33" s="16">
        <v>41</v>
      </c>
      <c r="N33" s="16">
        <v>41</v>
      </c>
      <c r="O33" s="16">
        <v>41</v>
      </c>
      <c r="P33" s="16">
        <v>41</v>
      </c>
      <c r="Q33" s="16">
        <v>41</v>
      </c>
      <c r="R33" s="6">
        <v>1292.7</v>
      </c>
    </row>
    <row r="34" spans="1:18" s="6" customFormat="1" ht="68.25" customHeight="1">
      <c r="A34" s="14" t="str">
        <f>'[1]прил к приказ нормы'!B23</f>
        <v>спортивная подготовка по олимпийским видам спорта (тяжелая атлетика  этап совершенствования спортивного мастерства</v>
      </c>
      <c r="B34" s="15" t="s">
        <v>6</v>
      </c>
      <c r="C34" s="19"/>
      <c r="D34" s="19"/>
      <c r="E34" s="16">
        <v>12</v>
      </c>
      <c r="F34" s="16">
        <v>14</v>
      </c>
      <c r="G34" s="16">
        <v>14</v>
      </c>
      <c r="H34" s="16">
        <v>14</v>
      </c>
      <c r="I34" s="16">
        <v>14</v>
      </c>
      <c r="J34" s="16">
        <v>14</v>
      </c>
      <c r="K34" s="16">
        <v>14</v>
      </c>
      <c r="L34" s="16">
        <v>14</v>
      </c>
      <c r="M34" s="16">
        <v>14</v>
      </c>
      <c r="N34" s="16">
        <v>14</v>
      </c>
      <c r="O34" s="16">
        <v>14</v>
      </c>
      <c r="P34" s="16">
        <v>14</v>
      </c>
      <c r="Q34" s="16">
        <v>14</v>
      </c>
      <c r="R34" s="6">
        <v>686.24</v>
      </c>
    </row>
    <row r="35" spans="1:18" s="6" customFormat="1" ht="61.5" customHeight="1">
      <c r="A35" s="14" t="str">
        <f>'[1]прил к приказ нормы'!B13</f>
        <v>спортивная подготовка по олимпийским видам спорта (дзюдо начальный этап подготовки</v>
      </c>
      <c r="B35" s="15" t="s">
        <v>6</v>
      </c>
      <c r="C35" s="19"/>
      <c r="D35" s="19"/>
      <c r="E35" s="16">
        <v>174</v>
      </c>
      <c r="F35" s="16">
        <v>187</v>
      </c>
      <c r="G35" s="16">
        <v>187</v>
      </c>
      <c r="H35" s="16">
        <v>187</v>
      </c>
      <c r="I35" s="16">
        <v>187</v>
      </c>
      <c r="J35" s="16">
        <v>187</v>
      </c>
      <c r="K35" s="16">
        <v>187</v>
      </c>
      <c r="L35" s="16">
        <v>187</v>
      </c>
      <c r="M35" s="16">
        <v>187</v>
      </c>
      <c r="N35" s="16">
        <v>187</v>
      </c>
      <c r="O35" s="16">
        <v>187</v>
      </c>
      <c r="P35" s="16">
        <v>187</v>
      </c>
      <c r="Q35" s="16">
        <v>187</v>
      </c>
      <c r="R35" s="6">
        <v>2025.9</v>
      </c>
    </row>
    <row r="36" spans="1:18" s="6" customFormat="1" ht="61.5" customHeight="1">
      <c r="A36" s="14" t="str">
        <f>'[1]прил к приказ нормы'!B14</f>
        <v>спортивная подготовка по олимпийским видам спорта (дзюдо тренировочный этап подготовки)</v>
      </c>
      <c r="B36" s="15" t="s">
        <v>6</v>
      </c>
      <c r="C36" s="19"/>
      <c r="D36" s="19"/>
      <c r="E36" s="16">
        <v>141</v>
      </c>
      <c r="F36" s="16">
        <v>110</v>
      </c>
      <c r="G36" s="16">
        <v>110</v>
      </c>
      <c r="H36" s="16">
        <v>110</v>
      </c>
      <c r="I36" s="16">
        <v>110</v>
      </c>
      <c r="J36" s="16">
        <v>110</v>
      </c>
      <c r="K36" s="16">
        <v>110</v>
      </c>
      <c r="L36" s="16">
        <v>110</v>
      </c>
      <c r="M36" s="16">
        <v>110</v>
      </c>
      <c r="N36" s="16">
        <v>110</v>
      </c>
      <c r="O36" s="16">
        <v>110</v>
      </c>
      <c r="P36" s="16">
        <v>110</v>
      </c>
      <c r="Q36" s="16">
        <v>110</v>
      </c>
      <c r="R36" s="6">
        <v>5435.97</v>
      </c>
    </row>
    <row r="37" spans="1:18" s="6" customFormat="1" ht="61.5" customHeight="1">
      <c r="A37" s="14" t="str">
        <f>'[1]прил к приказ нормы'!B15</f>
        <v>спортивная подготовка по олимпийским видам спорта (дзюдо  этап совершенствования спортивного мастерства</v>
      </c>
      <c r="B37" s="15" t="s">
        <v>6</v>
      </c>
      <c r="C37" s="19"/>
      <c r="D37" s="19"/>
      <c r="E37" s="16">
        <v>5</v>
      </c>
      <c r="F37" s="16">
        <v>6</v>
      </c>
      <c r="G37" s="16">
        <v>6</v>
      </c>
      <c r="H37" s="16">
        <v>6</v>
      </c>
      <c r="I37" s="16">
        <v>6</v>
      </c>
      <c r="J37" s="16">
        <v>6</v>
      </c>
      <c r="K37" s="16">
        <v>6</v>
      </c>
      <c r="L37" s="16">
        <v>6</v>
      </c>
      <c r="M37" s="16">
        <v>6</v>
      </c>
      <c r="N37" s="16">
        <v>6</v>
      </c>
      <c r="O37" s="16">
        <v>6</v>
      </c>
      <c r="P37" s="16">
        <v>6</v>
      </c>
      <c r="Q37" s="16">
        <v>6</v>
      </c>
      <c r="R37" s="6">
        <v>586.36</v>
      </c>
    </row>
    <row r="38" spans="1:18" s="6" customFormat="1" ht="61.5" customHeight="1">
      <c r="A38" s="14" t="str">
        <f>'[1]прил к приказ нормы'!B16</f>
        <v>спортивная подготовка по олимпийским видам спорта (дзюдо  этап высшего  спортивного мастерства</v>
      </c>
      <c r="B38" s="15" t="s">
        <v>6</v>
      </c>
      <c r="C38" s="19"/>
      <c r="D38" s="19"/>
      <c r="E38" s="16">
        <v>1</v>
      </c>
      <c r="F38" s="16">
        <v>1</v>
      </c>
      <c r="G38" s="16">
        <v>1</v>
      </c>
      <c r="H38" s="16">
        <v>1</v>
      </c>
      <c r="I38" s="16">
        <v>1</v>
      </c>
      <c r="J38" s="16">
        <v>1</v>
      </c>
      <c r="K38" s="16">
        <v>1</v>
      </c>
      <c r="L38" s="16">
        <v>1</v>
      </c>
      <c r="M38" s="16">
        <v>1</v>
      </c>
      <c r="N38" s="16">
        <v>1</v>
      </c>
      <c r="O38" s="16">
        <v>1</v>
      </c>
      <c r="P38" s="16">
        <v>1</v>
      </c>
      <c r="Q38" s="16">
        <v>1</v>
      </c>
      <c r="R38" s="6">
        <v>291.92</v>
      </c>
    </row>
    <row r="39" spans="1:18" s="6" customFormat="1" ht="36" customHeight="1">
      <c r="A39" s="14" t="s">
        <v>7</v>
      </c>
      <c r="B39" s="15" t="s">
        <v>8</v>
      </c>
      <c r="C39" s="19"/>
      <c r="D39" s="19"/>
      <c r="E39" s="16">
        <v>16</v>
      </c>
      <c r="F39" s="16">
        <f>'[1]расчет норм'!AS12</f>
        <v>1047</v>
      </c>
      <c r="G39" s="16">
        <f>'[1]расчет норм'!AT12</f>
        <v>0</v>
      </c>
      <c r="H39" s="16">
        <f>'[1]расчет норм'!AU12</f>
        <v>0</v>
      </c>
      <c r="I39" s="16">
        <f>'[1]расчет норм'!AV12</f>
        <v>0</v>
      </c>
      <c r="J39" s="16">
        <f>'[1]расчет норм'!AW12</f>
        <v>0</v>
      </c>
      <c r="K39" s="16">
        <f>'[1]расчет норм'!AX12</f>
        <v>0</v>
      </c>
      <c r="L39" s="16">
        <f>'[1]расчет норм'!AY12</f>
        <v>0</v>
      </c>
      <c r="M39" s="16">
        <f>'[1]расчет норм'!AZ12</f>
        <v>0</v>
      </c>
      <c r="N39" s="16">
        <f>'[1]расчет норм'!BA12</f>
        <v>0</v>
      </c>
      <c r="O39" s="16">
        <f>'[1]расчет норм'!BB12</f>
        <v>0</v>
      </c>
      <c r="P39" s="16">
        <f>'[1]расчет норм'!BC12</f>
        <v>0</v>
      </c>
      <c r="Q39" s="16">
        <f>'[1]расчет норм'!BD12</f>
        <v>0</v>
      </c>
      <c r="R39" s="6">
        <v>1206.3599999999999</v>
      </c>
    </row>
    <row r="40" spans="1:18" s="6" customFormat="1" ht="36" customHeight="1">
      <c r="A40" s="14" t="str">
        <f>'[1]расчет норм'!AH6</f>
        <v xml:space="preserve"> тяжелая атлетикеа высшего совершенствования</v>
      </c>
      <c r="B40" s="15" t="s">
        <v>6</v>
      </c>
      <c r="C40" s="19"/>
      <c r="D40" s="19"/>
      <c r="E40" s="16" t="s">
        <v>29</v>
      </c>
      <c r="F40" s="16">
        <f>'[1]расчет норм'!AI12</f>
        <v>86</v>
      </c>
      <c r="G40" s="16">
        <f>'[1]расчет норм'!AJ12</f>
        <v>187</v>
      </c>
      <c r="H40" s="16">
        <f>'[1]расчет норм'!AK12</f>
        <v>110</v>
      </c>
      <c r="I40" s="16">
        <f>'[1]расчет норм'!AL12</f>
        <v>6</v>
      </c>
      <c r="J40" s="16">
        <f>'[1]расчет норм'!AM12</f>
        <v>1</v>
      </c>
      <c r="K40" s="16">
        <f>'[1]расчет норм'!AN12</f>
        <v>304</v>
      </c>
      <c r="L40" s="16">
        <f>'[1]расчет норм'!AO12</f>
        <v>1</v>
      </c>
      <c r="M40" s="16">
        <f>'[1]расчет норм'!AP12</f>
        <v>1</v>
      </c>
      <c r="N40" s="16">
        <f>'[1]расчет норм'!AQ12</f>
        <v>3.5</v>
      </c>
      <c r="O40" s="16">
        <f>'[1]расчет норм'!AR12</f>
        <v>18</v>
      </c>
      <c r="P40" s="16">
        <f>'[1]расчет норм'!AS12</f>
        <v>1047</v>
      </c>
      <c r="Q40" s="16">
        <f>'[1]расчет норм'!AT12</f>
        <v>0</v>
      </c>
    </row>
    <row r="41" spans="1:18" s="6" customFormat="1" ht="31.5">
      <c r="A41" s="12" t="s">
        <v>12</v>
      </c>
      <c r="B41" s="10" t="s">
        <v>10</v>
      </c>
      <c r="C41" s="10">
        <v>24</v>
      </c>
      <c r="D41" s="10">
        <v>3096</v>
      </c>
      <c r="E41" s="11">
        <v>15</v>
      </c>
      <c r="F41" s="11">
        <v>15</v>
      </c>
      <c r="G41" s="11">
        <v>15</v>
      </c>
      <c r="H41" s="11">
        <v>15</v>
      </c>
      <c r="I41" s="11">
        <v>15</v>
      </c>
      <c r="J41" s="11">
        <v>15</v>
      </c>
      <c r="K41" s="11">
        <v>15</v>
      </c>
      <c r="L41" s="11">
        <v>15</v>
      </c>
      <c r="M41" s="11">
        <v>15</v>
      </c>
      <c r="N41" s="11">
        <v>15</v>
      </c>
      <c r="O41" s="11">
        <v>15</v>
      </c>
      <c r="P41" s="11">
        <v>15</v>
      </c>
      <c r="Q41" s="11">
        <v>15</v>
      </c>
      <c r="R41" s="6">
        <v>10409.15</v>
      </c>
    </row>
    <row r="42" spans="1:18" s="6" customFormat="1" ht="94.5">
      <c r="A42" s="10" t="s">
        <v>13</v>
      </c>
      <c r="B42" s="10" t="s">
        <v>8</v>
      </c>
      <c r="C42" s="10">
        <v>7000</v>
      </c>
      <c r="D42" s="10">
        <v>103</v>
      </c>
      <c r="E42" s="11">
        <v>33</v>
      </c>
      <c r="F42" s="11">
        <v>33</v>
      </c>
      <c r="G42" s="11">
        <v>33</v>
      </c>
      <c r="H42" s="11">
        <v>33</v>
      </c>
      <c r="I42" s="11">
        <v>33</v>
      </c>
      <c r="J42" s="11">
        <v>33</v>
      </c>
      <c r="K42" s="11">
        <v>33</v>
      </c>
      <c r="L42" s="11">
        <v>33</v>
      </c>
      <c r="M42" s="11">
        <v>33</v>
      </c>
      <c r="N42" s="11">
        <v>33</v>
      </c>
      <c r="O42" s="11">
        <v>33</v>
      </c>
      <c r="P42" s="11">
        <v>33</v>
      </c>
      <c r="Q42" s="11">
        <v>33</v>
      </c>
      <c r="R42" s="6">
        <v>816.95</v>
      </c>
    </row>
    <row r="43" spans="1:18" s="6" customFormat="1" ht="126">
      <c r="A43" s="12" t="s">
        <v>14</v>
      </c>
      <c r="B43" s="10" t="s">
        <v>8</v>
      </c>
      <c r="C43" s="10">
        <v>500</v>
      </c>
      <c r="D43" s="10">
        <v>7</v>
      </c>
      <c r="E43" s="11">
        <v>33</v>
      </c>
      <c r="F43" s="11">
        <v>33</v>
      </c>
      <c r="G43" s="11">
        <v>33</v>
      </c>
      <c r="H43" s="11">
        <v>33</v>
      </c>
      <c r="I43" s="11">
        <v>33</v>
      </c>
      <c r="J43" s="11">
        <v>33</v>
      </c>
      <c r="K43" s="11">
        <v>33</v>
      </c>
      <c r="L43" s="11">
        <v>33</v>
      </c>
      <c r="M43" s="11">
        <v>33</v>
      </c>
      <c r="N43" s="11">
        <v>33</v>
      </c>
      <c r="O43" s="11">
        <v>33</v>
      </c>
      <c r="P43" s="11">
        <v>33</v>
      </c>
      <c r="Q43" s="11">
        <v>33</v>
      </c>
      <c r="R43" s="6">
        <v>683.56</v>
      </c>
    </row>
    <row r="44" spans="1:18" s="6" customFormat="1" ht="126">
      <c r="A44" s="12" t="s">
        <v>11</v>
      </c>
      <c r="B44" s="10" t="s">
        <v>8</v>
      </c>
      <c r="C44" s="10">
        <v>300</v>
      </c>
      <c r="D44" s="10">
        <v>38</v>
      </c>
      <c r="E44" s="11">
        <v>31</v>
      </c>
      <c r="F44" s="11">
        <v>31</v>
      </c>
      <c r="G44" s="11">
        <v>31</v>
      </c>
      <c r="H44" s="11">
        <v>31</v>
      </c>
      <c r="I44" s="11">
        <v>31</v>
      </c>
      <c r="J44" s="11">
        <v>31</v>
      </c>
      <c r="K44" s="11">
        <v>31</v>
      </c>
      <c r="L44" s="11">
        <v>31</v>
      </c>
      <c r="M44" s="11">
        <v>31</v>
      </c>
      <c r="N44" s="11">
        <v>31</v>
      </c>
      <c r="O44" s="11">
        <v>31</v>
      </c>
      <c r="P44" s="11">
        <v>31</v>
      </c>
      <c r="Q44" s="11">
        <v>31</v>
      </c>
      <c r="R44" s="6">
        <v>643.66</v>
      </c>
    </row>
    <row r="45" spans="1:18" s="6" customFormat="1" ht="31.5">
      <c r="A45" s="20" t="s">
        <v>15</v>
      </c>
      <c r="B45" s="20" t="s">
        <v>16</v>
      </c>
      <c r="C45" s="20">
        <v>54</v>
      </c>
      <c r="D45" s="20"/>
      <c r="E45" s="21">
        <v>6996</v>
      </c>
      <c r="F45" s="21">
        <v>6996</v>
      </c>
      <c r="G45" s="21">
        <v>6996</v>
      </c>
      <c r="H45" s="21">
        <v>6996</v>
      </c>
      <c r="I45" s="21">
        <v>6996</v>
      </c>
      <c r="J45" s="21">
        <v>6996</v>
      </c>
      <c r="K45" s="21">
        <v>6996</v>
      </c>
      <c r="L45" s="21">
        <v>6996</v>
      </c>
      <c r="M45" s="21">
        <v>6996</v>
      </c>
      <c r="N45" s="21">
        <v>6996</v>
      </c>
      <c r="O45" s="21">
        <v>6996</v>
      </c>
      <c r="P45" s="21">
        <v>6996</v>
      </c>
      <c r="Q45" s="21">
        <v>6996</v>
      </c>
      <c r="R45" s="6">
        <v>8527.76</v>
      </c>
    </row>
    <row r="46" spans="1:18" ht="47.25">
      <c r="A46" s="22" t="s">
        <v>17</v>
      </c>
      <c r="B46" s="22" t="s">
        <v>8</v>
      </c>
      <c r="C46" s="22">
        <v>7000</v>
      </c>
      <c r="D46" s="22"/>
      <c r="E46" s="22">
        <v>183</v>
      </c>
      <c r="F46" s="22">
        <v>7000</v>
      </c>
      <c r="G46" s="22">
        <v>7000</v>
      </c>
      <c r="H46" s="22">
        <v>7000</v>
      </c>
      <c r="I46" s="22">
        <v>7000</v>
      </c>
      <c r="J46" s="22">
        <v>7000</v>
      </c>
      <c r="K46" s="22">
        <v>158</v>
      </c>
      <c r="L46" s="22">
        <v>158</v>
      </c>
      <c r="M46" s="22">
        <v>158</v>
      </c>
      <c r="N46" s="22">
        <v>158</v>
      </c>
      <c r="O46" s="22">
        <v>158</v>
      </c>
      <c r="P46" s="22">
        <v>158</v>
      </c>
      <c r="Q46" s="22">
        <v>158</v>
      </c>
      <c r="R46" s="38">
        <v>2072.1</v>
      </c>
    </row>
    <row r="47" spans="1:18" ht="47.25">
      <c r="A47" s="22" t="s">
        <v>18</v>
      </c>
      <c r="B47" s="22" t="s">
        <v>8</v>
      </c>
      <c r="C47" s="22">
        <v>500</v>
      </c>
      <c r="D47" s="22"/>
      <c r="E47" s="22">
        <v>7</v>
      </c>
      <c r="F47" s="22">
        <v>7</v>
      </c>
      <c r="G47" s="22">
        <v>7</v>
      </c>
      <c r="H47" s="22">
        <v>7</v>
      </c>
      <c r="I47" s="22">
        <v>7</v>
      </c>
      <c r="J47" s="22">
        <v>7</v>
      </c>
      <c r="K47" s="22">
        <v>7</v>
      </c>
      <c r="L47" s="22">
        <v>7</v>
      </c>
      <c r="M47" s="22">
        <v>7</v>
      </c>
      <c r="N47" s="22">
        <v>7</v>
      </c>
      <c r="O47" s="22">
        <v>7</v>
      </c>
      <c r="P47" s="22">
        <v>7</v>
      </c>
      <c r="Q47" s="22">
        <v>7</v>
      </c>
      <c r="R47" s="38">
        <v>977.93</v>
      </c>
    </row>
    <row r="48" spans="1:18" ht="47.25">
      <c r="A48" s="22" t="s">
        <v>19</v>
      </c>
      <c r="B48" s="22" t="s">
        <v>8</v>
      </c>
      <c r="C48" s="22">
        <v>150</v>
      </c>
      <c r="D48" s="22"/>
      <c r="E48" s="22">
        <v>1</v>
      </c>
      <c r="F48" s="22">
        <v>1</v>
      </c>
      <c r="G48" s="22">
        <v>1</v>
      </c>
      <c r="H48" s="22">
        <v>1</v>
      </c>
      <c r="I48" s="22">
        <v>1</v>
      </c>
      <c r="J48" s="22">
        <v>1</v>
      </c>
      <c r="K48" s="22">
        <v>1</v>
      </c>
      <c r="L48" s="22">
        <v>1</v>
      </c>
      <c r="M48" s="22">
        <v>1</v>
      </c>
      <c r="N48" s="22">
        <v>1</v>
      </c>
      <c r="O48" s="22">
        <v>1</v>
      </c>
      <c r="P48" s="22">
        <v>1</v>
      </c>
      <c r="Q48" s="22">
        <v>1</v>
      </c>
      <c r="R48" s="39">
        <v>712.72</v>
      </c>
    </row>
    <row r="49" spans="1:18" ht="47.25">
      <c r="A49" s="22" t="s">
        <v>20</v>
      </c>
      <c r="B49" s="22" t="s">
        <v>8</v>
      </c>
      <c r="C49" s="22">
        <v>300</v>
      </c>
      <c r="D49" s="22"/>
      <c r="E49" s="22">
        <v>38</v>
      </c>
      <c r="F49" s="22">
        <v>38</v>
      </c>
      <c r="G49" s="22">
        <v>38</v>
      </c>
      <c r="H49" s="22">
        <v>38</v>
      </c>
      <c r="I49" s="22">
        <v>38</v>
      </c>
      <c r="J49" s="22">
        <v>38</v>
      </c>
      <c r="K49" s="22">
        <v>38</v>
      </c>
      <c r="L49" s="22">
        <v>38</v>
      </c>
      <c r="M49" s="22">
        <v>38</v>
      </c>
      <c r="N49" s="22">
        <v>38</v>
      </c>
      <c r="O49" s="22">
        <v>38</v>
      </c>
      <c r="P49" s="22">
        <v>38</v>
      </c>
      <c r="Q49" s="22">
        <v>38</v>
      </c>
      <c r="R49" s="39">
        <v>4613.3900000000003</v>
      </c>
    </row>
    <row r="50" spans="1:18" ht="31.5">
      <c r="A50" s="22" t="s">
        <v>21</v>
      </c>
      <c r="B50" s="22" t="s">
        <v>8</v>
      </c>
      <c r="C50" s="22">
        <v>2410</v>
      </c>
      <c r="D50" s="22"/>
      <c r="E50" s="22">
        <v>14</v>
      </c>
      <c r="F50" s="22">
        <v>2410</v>
      </c>
      <c r="G50" s="22">
        <v>2410</v>
      </c>
      <c r="H50" s="22">
        <v>2410</v>
      </c>
      <c r="I50" s="22">
        <v>2410</v>
      </c>
      <c r="J50" s="22">
        <v>2410</v>
      </c>
      <c r="K50" s="22">
        <v>2410</v>
      </c>
      <c r="L50" s="22">
        <v>2410</v>
      </c>
      <c r="M50" s="22">
        <v>2410</v>
      </c>
      <c r="N50" s="22">
        <v>2410</v>
      </c>
      <c r="O50" s="22">
        <v>2410</v>
      </c>
      <c r="P50" s="22">
        <v>2410</v>
      </c>
      <c r="Q50" s="22">
        <v>2410</v>
      </c>
      <c r="R50" s="39">
        <v>1856.51</v>
      </c>
    </row>
    <row r="51" spans="1:18" ht="31.5">
      <c r="A51" s="22" t="s">
        <v>22</v>
      </c>
      <c r="B51" s="22" t="s">
        <v>23</v>
      </c>
      <c r="C51" s="22">
        <v>100000</v>
      </c>
      <c r="D51" s="22"/>
      <c r="E51" s="22">
        <v>5</v>
      </c>
      <c r="F51" s="22">
        <v>5</v>
      </c>
      <c r="G51" s="22">
        <v>5</v>
      </c>
      <c r="H51" s="22">
        <v>5</v>
      </c>
      <c r="I51" s="22">
        <v>5</v>
      </c>
      <c r="J51" s="22">
        <v>5</v>
      </c>
      <c r="K51" s="22">
        <v>5</v>
      </c>
      <c r="L51" s="22">
        <v>5</v>
      </c>
      <c r="M51" s="22">
        <v>5</v>
      </c>
      <c r="N51" s="22">
        <v>5</v>
      </c>
      <c r="O51" s="22">
        <v>5</v>
      </c>
      <c r="P51" s="22">
        <v>5</v>
      </c>
      <c r="Q51" s="22">
        <v>5</v>
      </c>
      <c r="R51" s="39">
        <v>8324.51</v>
      </c>
    </row>
  </sheetData>
  <mergeCells count="14">
    <mergeCell ref="A7:K7"/>
    <mergeCell ref="A4:Q4"/>
    <mergeCell ref="A1:B1"/>
    <mergeCell ref="G1:K1"/>
    <mergeCell ref="G2:J2"/>
    <mergeCell ref="G5:J5"/>
    <mergeCell ref="A6:K6"/>
    <mergeCell ref="A12:A13"/>
    <mergeCell ref="B12:B13"/>
    <mergeCell ref="E12:Q12"/>
    <mergeCell ref="A8:K8"/>
    <mergeCell ref="A9:G9"/>
    <mergeCell ref="A10:G10"/>
    <mergeCell ref="A11:G11"/>
  </mergeCells>
  <pageMargins left="0.70866141732283472" right="0.70866141732283472" top="0.74803149606299213" bottom="0.74803149606299213" header="0.31496062992125984" footer="0.31496062992125984"/>
  <pageSetup paperSize="9" scale="6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P49"/>
  <sheetViews>
    <sheetView view="pageBreakPreview" zoomScale="80" zoomScaleNormal="100" zoomScaleSheetLayoutView="80" workbookViewId="0">
      <selection activeCell="P23" sqref="P23"/>
    </sheetView>
  </sheetViews>
  <sheetFormatPr defaultRowHeight="15"/>
  <cols>
    <col min="1" max="1" width="49.7109375" style="2" customWidth="1"/>
    <col min="2" max="3" width="13.42578125" style="2" hidden="1" customWidth="1"/>
    <col min="4" max="4" width="17.5703125" style="2" customWidth="1"/>
    <col min="5" max="5" width="13.7109375" style="2" hidden="1" customWidth="1"/>
    <col min="6" max="6" width="16.42578125" style="2" hidden="1" customWidth="1"/>
    <col min="7" max="8" width="18.7109375" style="2" hidden="1" customWidth="1"/>
    <col min="9" max="9" width="20.42578125" style="2" hidden="1" customWidth="1"/>
    <col min="10" max="10" width="20.5703125" style="2" customWidth="1"/>
    <col min="11" max="11" width="12.5703125" hidden="1" customWidth="1"/>
    <col min="12" max="12" width="9.28515625" hidden="1" customWidth="1"/>
    <col min="13" max="13" width="10.28515625" hidden="1" customWidth="1"/>
    <col min="14" max="14" width="9.85546875" hidden="1" customWidth="1"/>
    <col min="15" max="15" width="20.42578125" customWidth="1"/>
    <col min="16" max="16" width="19.7109375" customWidth="1"/>
  </cols>
  <sheetData>
    <row r="1" spans="1:16">
      <c r="A1" t="s">
        <v>31</v>
      </c>
      <c r="F1" s="4"/>
      <c r="G1" s="4"/>
      <c r="H1" s="4"/>
      <c r="I1" s="4"/>
    </row>
    <row r="2" spans="1:16">
      <c r="F2" s="5"/>
      <c r="G2" s="5"/>
      <c r="H2" s="5"/>
      <c r="I2" s="4"/>
    </row>
    <row r="3" spans="1:16" ht="21.75" customHeight="1">
      <c r="A3" s="42" t="s">
        <v>32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6" s="6" customFormat="1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6" s="6" customFormat="1" hidden="1">
      <c r="A5" s="31"/>
      <c r="B5" s="31"/>
      <c r="C5" s="31"/>
      <c r="D5" s="31"/>
      <c r="E5" s="31"/>
      <c r="F5" s="31"/>
      <c r="G5" s="31"/>
      <c r="H5" s="31"/>
      <c r="I5" s="31"/>
      <c r="J5" s="31"/>
    </row>
    <row r="6" spans="1:16" s="6" customFormat="1" hidden="1">
      <c r="A6" s="31"/>
      <c r="B6" s="31"/>
      <c r="C6" s="31"/>
      <c r="D6" s="31"/>
      <c r="E6" s="31"/>
      <c r="F6" s="31"/>
      <c r="G6" s="31"/>
      <c r="H6" s="31"/>
      <c r="I6" s="31"/>
      <c r="J6" s="31"/>
    </row>
    <row r="7" spans="1:16" s="6" customFormat="1" hidden="1">
      <c r="A7" s="31"/>
      <c r="B7" s="31"/>
      <c r="C7" s="31"/>
      <c r="D7" s="31"/>
      <c r="E7" s="32"/>
      <c r="F7" s="32"/>
      <c r="G7" s="7"/>
      <c r="H7" s="7"/>
      <c r="I7" s="8"/>
      <c r="J7" s="8"/>
    </row>
    <row r="8" spans="1:16" s="6" customFormat="1" hidden="1">
      <c r="A8" s="31"/>
      <c r="B8" s="31"/>
      <c r="C8" s="31"/>
      <c r="D8" s="31"/>
      <c r="E8" s="32"/>
      <c r="F8" s="32"/>
      <c r="G8" s="7"/>
      <c r="H8" s="7"/>
      <c r="I8" s="8"/>
      <c r="J8" s="8"/>
    </row>
    <row r="9" spans="1:16" s="6" customFormat="1" hidden="1">
      <c r="A9" s="31"/>
      <c r="B9" s="31"/>
      <c r="C9" s="31"/>
      <c r="D9" s="31"/>
      <c r="E9" s="32"/>
      <c r="F9" s="32"/>
      <c r="G9" s="7"/>
      <c r="H9" s="7"/>
      <c r="I9" s="8"/>
      <c r="J9" s="8"/>
    </row>
    <row r="10" spans="1:16" s="6" customFormat="1">
      <c r="A10" s="37" t="s">
        <v>0</v>
      </c>
      <c r="B10" s="25"/>
      <c r="C10" s="25"/>
      <c r="D10" s="30" t="s">
        <v>28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 s="6" customFormat="1" ht="30.75" customHeight="1">
      <c r="A11" s="37"/>
      <c r="B11" s="13"/>
      <c r="C11" s="13"/>
      <c r="D11" s="26" t="s">
        <v>24</v>
      </c>
      <c r="E11" s="13"/>
      <c r="F11" s="13"/>
      <c r="G11" s="13"/>
      <c r="H11" s="13"/>
      <c r="I11" s="13"/>
      <c r="J11" s="23" t="s">
        <v>25</v>
      </c>
      <c r="K11" s="24" t="s">
        <v>26</v>
      </c>
      <c r="L11" s="24" t="s">
        <v>27</v>
      </c>
      <c r="M11" s="9"/>
      <c r="N11" s="9"/>
      <c r="O11" s="24" t="s">
        <v>26</v>
      </c>
      <c r="P11" s="24" t="s">
        <v>27</v>
      </c>
    </row>
    <row r="12" spans="1:16" s="6" customFormat="1" ht="15.75">
      <c r="A12" s="13">
        <v>1</v>
      </c>
      <c r="B12" s="13"/>
      <c r="C12" s="13"/>
      <c r="D12" s="13">
        <v>3</v>
      </c>
      <c r="E12" s="13">
        <v>4</v>
      </c>
      <c r="F12" s="13">
        <v>5</v>
      </c>
      <c r="G12" s="13">
        <v>6</v>
      </c>
      <c r="H12" s="13">
        <v>7</v>
      </c>
      <c r="I12" s="13">
        <v>7</v>
      </c>
      <c r="J12" s="13">
        <v>8</v>
      </c>
      <c r="K12" s="9"/>
      <c r="L12" s="27"/>
      <c r="M12" s="9"/>
      <c r="N12" s="9"/>
      <c r="O12" s="9"/>
      <c r="P12" s="9"/>
    </row>
    <row r="13" spans="1:16" s="6" customFormat="1" ht="54" customHeight="1">
      <c r="A13" s="14" t="str">
        <f>'[1]прил к приказ нормы'!B10</f>
        <v>спортивная подготовка по олимпийским видам спорта (баскетбол начальный этап подготовки</v>
      </c>
      <c r="B13" s="15">
        <v>24</v>
      </c>
      <c r="C13" s="15">
        <v>3096</v>
      </c>
      <c r="D13" s="43">
        <v>959.08</v>
      </c>
      <c r="E13" s="17">
        <f>[1]баскетбол!M268</f>
        <v>13652.503261699108</v>
      </c>
      <c r="F13" s="17">
        <f t="shared" ref="F13:F38" si="0">D13*E13</f>
        <v>13093842.828230381</v>
      </c>
      <c r="G13" s="17"/>
      <c r="H13" s="17">
        <f>F13</f>
        <v>13093842.828230381</v>
      </c>
      <c r="I13" s="17"/>
      <c r="J13" s="17">
        <v>927.3</v>
      </c>
      <c r="K13" s="17">
        <v>927.3</v>
      </c>
      <c r="L13" s="17">
        <v>927.3</v>
      </c>
      <c r="M13" s="17">
        <v>927.3</v>
      </c>
      <c r="N13" s="17">
        <v>927.3</v>
      </c>
      <c r="O13" s="17">
        <v>927.3</v>
      </c>
      <c r="P13" s="17">
        <v>927.3</v>
      </c>
    </row>
    <row r="14" spans="1:16" s="6" customFormat="1" ht="50.25" customHeight="1">
      <c r="A14" s="14" t="str">
        <f>'[1]прил к приказ нормы'!B19</f>
        <v>спортивная подготовка по олимпийским видам спорта (тхэквандо начальный этап подготовки</v>
      </c>
      <c r="B14" s="15">
        <v>7000</v>
      </c>
      <c r="C14" s="15">
        <v>103</v>
      </c>
      <c r="D14" s="43">
        <v>333.27</v>
      </c>
      <c r="E14" s="17">
        <f>'[1]тхванд нач'!M268</f>
        <v>16851.988878630549</v>
      </c>
      <c r="F14" s="17">
        <f t="shared" si="0"/>
        <v>5616262.3335812027</v>
      </c>
      <c r="G14" s="17"/>
      <c r="H14" s="17">
        <f t="shared" ref="H14:H37" si="1">F14</f>
        <v>5616262.3335812027</v>
      </c>
      <c r="I14" s="17"/>
      <c r="J14" s="17">
        <v>281.45999999999998</v>
      </c>
      <c r="K14" s="17">
        <v>281.45999999999998</v>
      </c>
      <c r="L14" s="17">
        <v>281.45999999999998</v>
      </c>
      <c r="M14" s="17">
        <v>281.45999999999998</v>
      </c>
      <c r="N14" s="17">
        <v>281.45999999999998</v>
      </c>
      <c r="O14" s="17">
        <v>281.45999999999998</v>
      </c>
      <c r="P14" s="17">
        <v>281.45999999999998</v>
      </c>
    </row>
    <row r="15" spans="1:16" s="6" customFormat="1" ht="57.75" customHeight="1">
      <c r="A15" s="14" t="str">
        <f>'[1]прил к приказ нормы'!B20</f>
        <v>спортивная подготовка по олимпийским видам спорта (тхэквандо тренировочный этап подготовки)</v>
      </c>
      <c r="B15" s="15">
        <v>500</v>
      </c>
      <c r="C15" s="15">
        <v>7</v>
      </c>
      <c r="D15" s="43">
        <v>851.69</v>
      </c>
      <c r="E15" s="17">
        <f>'[1]тхванд трен'!M269</f>
        <v>43001.950275657953</v>
      </c>
      <c r="F15" s="17">
        <f t="shared" si="0"/>
        <v>36624331.030275121</v>
      </c>
      <c r="G15" s="17"/>
      <c r="H15" s="17">
        <f t="shared" si="1"/>
        <v>36624331.030275121</v>
      </c>
      <c r="I15" s="17"/>
      <c r="J15" s="17">
        <v>957.63</v>
      </c>
      <c r="K15" s="17">
        <v>957.63</v>
      </c>
      <c r="L15" s="17">
        <v>957.63</v>
      </c>
      <c r="M15" s="17">
        <v>957.63</v>
      </c>
      <c r="N15" s="17">
        <v>957.63</v>
      </c>
      <c r="O15" s="17">
        <v>957.63</v>
      </c>
      <c r="P15" s="17">
        <v>957.63</v>
      </c>
    </row>
    <row r="16" spans="1:16" s="6" customFormat="1" ht="51.75" customHeight="1">
      <c r="A16" s="14" t="str">
        <f>'[1]прил к приказ нормы'!B11</f>
        <v>спортивная подготовка по олимпийским видам спорта (волейбол начальный этап подготовки</v>
      </c>
      <c r="B16" s="15">
        <v>150</v>
      </c>
      <c r="C16" s="15">
        <v>1</v>
      </c>
      <c r="D16" s="43">
        <v>235.18</v>
      </c>
      <c r="E16" s="17">
        <f>'[1]волейбол нач'!M268</f>
        <v>17068.924820935594</v>
      </c>
      <c r="F16" s="17">
        <f t="shared" si="0"/>
        <v>4014269.7393876333</v>
      </c>
      <c r="G16" s="17"/>
      <c r="H16" s="17">
        <f t="shared" si="1"/>
        <v>4014269.7393876333</v>
      </c>
      <c r="I16" s="17"/>
      <c r="J16" s="17">
        <v>76.02</v>
      </c>
      <c r="K16" s="17">
        <v>76.02</v>
      </c>
      <c r="L16" s="17">
        <v>76.02</v>
      </c>
      <c r="M16" s="17">
        <v>76.02</v>
      </c>
      <c r="N16" s="17">
        <v>76.02</v>
      </c>
      <c r="O16" s="17">
        <v>76.02</v>
      </c>
      <c r="P16" s="17">
        <v>76.02</v>
      </c>
    </row>
    <row r="17" spans="1:16" s="6" customFormat="1" ht="51.75" customHeight="1">
      <c r="A17" s="14" t="str">
        <f>'[1]прил к приказ нормы'!B12</f>
        <v>спортивная подготовка по олимпийским видам спорта (волейбол тренировочный этап подготовки)</v>
      </c>
      <c r="B17" s="15">
        <v>300</v>
      </c>
      <c r="C17" s="15">
        <v>38</v>
      </c>
      <c r="D17" s="43">
        <v>361.66</v>
      </c>
      <c r="E17" s="17">
        <f>'[1]волейбол трен'!M268</f>
        <v>49928.521824780102</v>
      </c>
      <c r="F17" s="17">
        <f t="shared" si="0"/>
        <v>18057149.203149974</v>
      </c>
      <c r="G17" s="17"/>
      <c r="H17" s="17">
        <f t="shared" si="1"/>
        <v>18057149.203149974</v>
      </c>
      <c r="I17" s="17"/>
      <c r="J17" s="17">
        <v>611.53</v>
      </c>
      <c r="K17" s="17">
        <v>611.53</v>
      </c>
      <c r="L17" s="17">
        <v>611.53</v>
      </c>
      <c r="M17" s="17">
        <v>611.53</v>
      </c>
      <c r="N17" s="17">
        <v>611.53</v>
      </c>
      <c r="O17" s="17">
        <v>611.53</v>
      </c>
      <c r="P17" s="17">
        <v>611.53</v>
      </c>
    </row>
    <row r="18" spans="1:16" s="6" customFormat="1" ht="52.5" customHeight="1">
      <c r="A18" s="14" t="str">
        <f>'[1]прил к приказ нормы'!B29</f>
        <v>спортивная подготовка по не олимпийским видам спорта (спорт глухих начальный этап подготовки</v>
      </c>
      <c r="B18" s="15">
        <v>2400</v>
      </c>
      <c r="C18" s="18">
        <v>14</v>
      </c>
      <c r="D18" s="43">
        <v>352.21</v>
      </c>
      <c r="E18" s="17">
        <f>'[1]глух нач'!M268</f>
        <v>28369.961370093366</v>
      </c>
      <c r="F18" s="17">
        <f t="shared" si="0"/>
        <v>9992184.0941605847</v>
      </c>
      <c r="G18" s="17"/>
      <c r="H18" s="17">
        <f t="shared" si="1"/>
        <v>9992184.0941605847</v>
      </c>
      <c r="I18" s="17"/>
      <c r="J18" s="17">
        <v>315.89</v>
      </c>
      <c r="K18" s="17">
        <v>315.89</v>
      </c>
      <c r="L18" s="17">
        <v>315.89</v>
      </c>
      <c r="M18" s="17">
        <v>315.89</v>
      </c>
      <c r="N18" s="17">
        <v>315.89</v>
      </c>
      <c r="O18" s="17">
        <v>315.89</v>
      </c>
      <c r="P18" s="17">
        <v>315.89</v>
      </c>
    </row>
    <row r="19" spans="1:16" s="6" customFormat="1" ht="52.5" customHeight="1">
      <c r="A19" s="14" t="str">
        <f>'[1]прил к приказ нормы'!B30</f>
        <v>спортивная подготовка по не олимпийским видам спорта (спорт глухих тренировочный  этап подготовки</v>
      </c>
      <c r="B19" s="15">
        <v>100000</v>
      </c>
      <c r="C19" s="15">
        <v>5</v>
      </c>
      <c r="D19" s="43">
        <v>460.44</v>
      </c>
      <c r="E19" s="17">
        <f>'[1]глух трен'!M268</f>
        <v>74517.015467003905</v>
      </c>
      <c r="F19" s="17">
        <f t="shared" si="0"/>
        <v>34310614.601627275</v>
      </c>
      <c r="G19" s="17"/>
      <c r="H19" s="17">
        <f t="shared" si="1"/>
        <v>34310614.601627275</v>
      </c>
      <c r="I19" s="17"/>
      <c r="J19" s="17">
        <v>414.86</v>
      </c>
      <c r="K19" s="17">
        <v>414.86</v>
      </c>
      <c r="L19" s="17">
        <v>414.86</v>
      </c>
      <c r="M19" s="17">
        <v>414.86</v>
      </c>
      <c r="N19" s="17">
        <v>414.86</v>
      </c>
      <c r="O19" s="17">
        <v>414.86</v>
      </c>
      <c r="P19" s="17">
        <v>414.86</v>
      </c>
    </row>
    <row r="20" spans="1:16" s="6" customFormat="1" ht="63.75" customHeight="1">
      <c r="A20" s="14" t="str">
        <f>'[1]прил к приказ нормы'!B26</f>
        <v>спортивная подготовка по не олимпийским видам спорта (спортивное ориентирование начальный этап подготовки</v>
      </c>
      <c r="B20" s="15"/>
      <c r="C20" s="15"/>
      <c r="D20" s="43">
        <v>1256.33</v>
      </c>
      <c r="E20" s="17">
        <f>'[1]спорт ор нач'!M268</f>
        <v>57524.409706869745</v>
      </c>
      <c r="F20" s="17">
        <f t="shared" si="0"/>
        <v>72269641.647031665</v>
      </c>
      <c r="G20" s="17"/>
      <c r="H20" s="17">
        <f t="shared" si="1"/>
        <v>72269641.647031665</v>
      </c>
      <c r="I20" s="17"/>
      <c r="J20" s="17">
        <v>640.52</v>
      </c>
      <c r="K20" s="17">
        <v>640.52</v>
      </c>
      <c r="L20" s="17">
        <v>640.52</v>
      </c>
      <c r="M20" s="17">
        <v>640.52</v>
      </c>
      <c r="N20" s="17">
        <v>640.52</v>
      </c>
      <c r="O20" s="17">
        <v>640.52</v>
      </c>
      <c r="P20" s="17">
        <v>640.52</v>
      </c>
    </row>
    <row r="21" spans="1:16" s="6" customFormat="1" ht="63.75" customHeight="1">
      <c r="A21" s="14" t="str">
        <f>'[1]прил к приказ нормы'!B27</f>
        <v>спортивная подготовка по не олимпийским видам спорта (спортивное ориентирование тренировочный этап подготовки)</v>
      </c>
      <c r="B21" s="15"/>
      <c r="C21" s="15"/>
      <c r="D21" s="43">
        <v>980.82</v>
      </c>
      <c r="E21" s="17">
        <f>'[1]спорт ор тре'!M268</f>
        <v>147762.75528978559</v>
      </c>
      <c r="F21" s="17">
        <f t="shared" si="0"/>
        <v>144928665.6433275</v>
      </c>
      <c r="G21" s="17"/>
      <c r="H21" s="17">
        <f t="shared" si="1"/>
        <v>144928665.6433275</v>
      </c>
      <c r="I21" s="17"/>
      <c r="J21" s="17">
        <v>1563.03</v>
      </c>
      <c r="K21" s="17">
        <v>1563.03</v>
      </c>
      <c r="L21" s="17">
        <v>1563.03</v>
      </c>
      <c r="M21" s="17">
        <v>1563.03</v>
      </c>
      <c r="N21" s="17">
        <v>1563.03</v>
      </c>
      <c r="O21" s="17">
        <v>1563.03</v>
      </c>
      <c r="P21" s="17">
        <v>1563.03</v>
      </c>
    </row>
    <row r="22" spans="1:16" s="6" customFormat="1" ht="63.75" customHeight="1">
      <c r="A22" s="14" t="str">
        <f>'[1]прил к приказ нормы'!B28</f>
        <v>спортивная подготовка по неолимпийским видам спорта (спортивное ориентирование этап совершенствования спортивного мастерства</v>
      </c>
      <c r="B22" s="15"/>
      <c r="C22" s="15"/>
      <c r="D22" s="43">
        <f>969.65-17.97</f>
        <v>951.68</v>
      </c>
      <c r="E22" s="17">
        <f>'[1]спорт ор сов'!M268</f>
        <v>392045.08489882585</v>
      </c>
      <c r="F22" s="17">
        <f t="shared" si="0"/>
        <v>373101466.39651459</v>
      </c>
      <c r="G22" s="17"/>
      <c r="H22" s="17">
        <f t="shared" si="1"/>
        <v>373101466.39651459</v>
      </c>
      <c r="I22" s="17"/>
      <c r="J22" s="17">
        <f>873.06+0.05</f>
        <v>873.1099999999999</v>
      </c>
      <c r="K22" s="17">
        <v>873.06</v>
      </c>
      <c r="L22" s="17">
        <v>873.06</v>
      </c>
      <c r="M22" s="17">
        <v>873.06</v>
      </c>
      <c r="N22" s="17">
        <v>873.06</v>
      </c>
      <c r="O22" s="17">
        <v>873.06</v>
      </c>
      <c r="P22" s="17">
        <v>873.06</v>
      </c>
    </row>
    <row r="23" spans="1:16" s="6" customFormat="1" ht="55.5" customHeight="1">
      <c r="A23" s="14" t="str">
        <f>'[1]прил к приказ нормы'!B7</f>
        <v>спортивная подготовка по олимпийским видам спорта (бокс начальный этап подготовки</v>
      </c>
      <c r="B23" s="15"/>
      <c r="C23" s="15"/>
      <c r="D23" s="43">
        <v>912.9</v>
      </c>
      <c r="E23" s="17">
        <f>'[1]бокс нач'!M268</f>
        <v>16073.689693800514</v>
      </c>
      <c r="F23" s="17">
        <f t="shared" si="0"/>
        <v>14673671.321470488</v>
      </c>
      <c r="G23" s="17"/>
      <c r="H23" s="17">
        <f t="shared" si="1"/>
        <v>14673671.321470488</v>
      </c>
      <c r="I23" s="17"/>
      <c r="J23" s="17">
        <v>868.03</v>
      </c>
      <c r="K23" s="17">
        <v>868.03</v>
      </c>
      <c r="L23" s="17">
        <v>868.03</v>
      </c>
      <c r="M23" s="17">
        <v>868.03</v>
      </c>
      <c r="N23" s="17">
        <v>868.03</v>
      </c>
      <c r="O23" s="17">
        <v>868.03</v>
      </c>
      <c r="P23" s="17">
        <v>868.03</v>
      </c>
    </row>
    <row r="24" spans="1:16" s="6" customFormat="1" ht="55.5" customHeight="1">
      <c r="A24" s="14" t="str">
        <f>'[1]прил к приказ нормы'!B8</f>
        <v>спортивная подготовка по олимпийским видам спорта (бокс тренировочный этап подготовки)</v>
      </c>
      <c r="B24" s="15"/>
      <c r="C24" s="15"/>
      <c r="D24" s="43">
        <v>1494.93</v>
      </c>
      <c r="E24" s="17">
        <f>'[1]бокс трен'!M268</f>
        <v>58649.58361267759</v>
      </c>
      <c r="F24" s="17">
        <f t="shared" si="0"/>
        <v>87677022.030100107</v>
      </c>
      <c r="G24" s="17"/>
      <c r="H24" s="17">
        <f t="shared" si="1"/>
        <v>87677022.030100107</v>
      </c>
      <c r="I24" s="17"/>
      <c r="J24" s="17">
        <v>1404.05</v>
      </c>
      <c r="K24" s="17">
        <v>1404.05</v>
      </c>
      <c r="L24" s="17">
        <v>1404.05</v>
      </c>
      <c r="M24" s="17">
        <v>1404.05</v>
      </c>
      <c r="N24" s="17">
        <v>1404.05</v>
      </c>
      <c r="O24" s="17">
        <v>1404.05</v>
      </c>
      <c r="P24" s="17">
        <v>1404.05</v>
      </c>
    </row>
    <row r="25" spans="1:16" s="6" customFormat="1" ht="55.5" customHeight="1">
      <c r="A25" s="14" t="str">
        <f>'[1]прил к приказ нормы'!B9</f>
        <v>спортивная подготовка по олимпийским видам спорта (бокс  этап совершенствования спортивного мастерства</v>
      </c>
      <c r="B25" s="15"/>
      <c r="C25" s="15"/>
      <c r="D25" s="43">
        <v>141.94</v>
      </c>
      <c r="E25" s="17">
        <f>'[1]бокс соверш'!M268</f>
        <v>220647.27472561292</v>
      </c>
      <c r="F25" s="17">
        <f t="shared" si="0"/>
        <v>31318674.174553499</v>
      </c>
      <c r="G25" s="17"/>
      <c r="H25" s="17">
        <f t="shared" si="1"/>
        <v>31318674.174553499</v>
      </c>
      <c r="I25" s="17"/>
      <c r="J25" s="17">
        <v>122.84</v>
      </c>
      <c r="K25" s="17">
        <v>122.84</v>
      </c>
      <c r="L25" s="17">
        <v>122.84</v>
      </c>
      <c r="M25" s="17">
        <v>122.84</v>
      </c>
      <c r="N25" s="17">
        <v>122.84</v>
      </c>
      <c r="O25" s="17">
        <v>122.84</v>
      </c>
      <c r="P25" s="17">
        <v>122.84</v>
      </c>
    </row>
    <row r="26" spans="1:16" s="6" customFormat="1" ht="54" customHeight="1">
      <c r="A26" s="14" t="str">
        <f>'[1]прил к приказ нормы'!B24</f>
        <v>спортивная подготовка по олимпийским видам спорта (футбол начальный этап подготовки</v>
      </c>
      <c r="B26" s="15"/>
      <c r="C26" s="15"/>
      <c r="D26" s="43">
        <v>637.28</v>
      </c>
      <c r="E26" s="17">
        <f>'[1]футбол нач '!M268</f>
        <v>13885.007322505331</v>
      </c>
      <c r="F26" s="17">
        <f t="shared" si="0"/>
        <v>8848637.466486197</v>
      </c>
      <c r="G26" s="17"/>
      <c r="H26" s="17">
        <f t="shared" si="1"/>
        <v>8848637.466486197</v>
      </c>
      <c r="I26" s="17"/>
      <c r="J26" s="17">
        <v>602.96</v>
      </c>
      <c r="K26" s="17">
        <v>602.96</v>
      </c>
      <c r="L26" s="17">
        <v>602.96</v>
      </c>
      <c r="M26" s="17">
        <v>602.96</v>
      </c>
      <c r="N26" s="17">
        <v>602.96</v>
      </c>
      <c r="O26" s="17">
        <v>602.96</v>
      </c>
      <c r="P26" s="17">
        <v>602.96</v>
      </c>
    </row>
    <row r="27" spans="1:16" s="6" customFormat="1" ht="54" customHeight="1">
      <c r="A27" s="14" t="str">
        <f>'[1]прил к приказ нормы'!B25</f>
        <v>спортивная подготовка по олимпийским видам спорта (футбол тренировочный этап подготовки)</v>
      </c>
      <c r="B27" s="15"/>
      <c r="C27" s="15"/>
      <c r="D27" s="43">
        <v>1403.64</v>
      </c>
      <c r="E27" s="17">
        <f>'[1]футбол трен'!M268</f>
        <v>35736.37268001731</v>
      </c>
      <c r="F27" s="17">
        <f t="shared" si="0"/>
        <v>50161002.148579501</v>
      </c>
      <c r="G27" s="17"/>
      <c r="H27" s="17">
        <f t="shared" si="1"/>
        <v>50161002.148579501</v>
      </c>
      <c r="I27" s="17"/>
      <c r="J27" s="17">
        <v>1273.32</v>
      </c>
      <c r="K27" s="17">
        <v>1273.32</v>
      </c>
      <c r="L27" s="17">
        <v>1273.32</v>
      </c>
      <c r="M27" s="17">
        <v>1273.32</v>
      </c>
      <c r="N27" s="17">
        <v>1273.32</v>
      </c>
      <c r="O27" s="17">
        <v>1273.32</v>
      </c>
      <c r="P27" s="17">
        <v>1273.32</v>
      </c>
    </row>
    <row r="28" spans="1:16" s="6" customFormat="1" ht="54.75" customHeight="1">
      <c r="A28" s="14" t="str">
        <f>'[1]прил к приказ нормы'!B17</f>
        <v>спортивная подготовка по олимпийским видам спорта (теннис начальный этап подготовки</v>
      </c>
      <c r="B28" s="15"/>
      <c r="C28" s="15"/>
      <c r="D28" s="43">
        <v>332.56</v>
      </c>
      <c r="E28" s="17">
        <f>'[1]тенис нач'!M268</f>
        <v>31984.89474166053</v>
      </c>
      <c r="F28" s="17">
        <f t="shared" si="0"/>
        <v>10636896.595286626</v>
      </c>
      <c r="G28" s="17"/>
      <c r="H28" s="17">
        <f t="shared" si="1"/>
        <v>10636896.595286626</v>
      </c>
      <c r="I28" s="17"/>
      <c r="J28" s="17">
        <v>534.21</v>
      </c>
      <c r="K28" s="17">
        <v>534.21</v>
      </c>
      <c r="L28" s="17">
        <v>534.21</v>
      </c>
      <c r="M28" s="17">
        <v>534.21</v>
      </c>
      <c r="N28" s="17">
        <v>534.21</v>
      </c>
      <c r="O28" s="17">
        <v>534.21</v>
      </c>
      <c r="P28" s="17">
        <v>534.21</v>
      </c>
    </row>
    <row r="29" spans="1:16" s="6" customFormat="1" ht="54.75" customHeight="1">
      <c r="A29" s="14" t="str">
        <f>'[1]прил к приказ нормы'!B18</f>
        <v>спортивная подготовка по олимпийским видам спорта (теннис тренировочный этап подготовки)</v>
      </c>
      <c r="B29" s="13"/>
      <c r="C29" s="13"/>
      <c r="D29" s="43">
        <v>1044.58</v>
      </c>
      <c r="E29" s="17">
        <f>'[1]тенис тренир'!M268</f>
        <v>58240.650128074099</v>
      </c>
      <c r="F29" s="17">
        <f t="shared" si="0"/>
        <v>60837018.31078364</v>
      </c>
      <c r="G29" s="17"/>
      <c r="H29" s="17">
        <f t="shared" si="1"/>
        <v>60837018.31078364</v>
      </c>
      <c r="I29" s="17"/>
      <c r="J29" s="17">
        <v>1005.16</v>
      </c>
      <c r="K29" s="17">
        <v>1005.16</v>
      </c>
      <c r="L29" s="17">
        <v>1005.16</v>
      </c>
      <c r="M29" s="17">
        <v>1005.16</v>
      </c>
      <c r="N29" s="17">
        <v>1005.16</v>
      </c>
      <c r="O29" s="17">
        <v>1005.16</v>
      </c>
      <c r="P29" s="17">
        <v>1005.16</v>
      </c>
    </row>
    <row r="30" spans="1:16" s="6" customFormat="1" ht="68.25" customHeight="1">
      <c r="A30" s="14" t="str">
        <f>'[1]прил к приказ нормы'!B21</f>
        <v>спортивная подготовка по олимпийским видам спорта (тяжелая атлетика начальный этап подготовки</v>
      </c>
      <c r="B30" s="19"/>
      <c r="C30" s="19"/>
      <c r="D30" s="43">
        <v>291.8</v>
      </c>
      <c r="E30" s="17">
        <f>'[1]тяж.атл нач'!M268</f>
        <v>16470.903806799244</v>
      </c>
      <c r="F30" s="17">
        <f t="shared" si="0"/>
        <v>4806209.7308240198</v>
      </c>
      <c r="G30" s="17"/>
      <c r="H30" s="17">
        <f t="shared" si="1"/>
        <v>4806209.7308240198</v>
      </c>
      <c r="I30" s="17"/>
      <c r="J30" s="17">
        <v>275.08999999999997</v>
      </c>
      <c r="K30" s="17">
        <v>275.08999999999997</v>
      </c>
      <c r="L30" s="17">
        <v>275.08999999999997</v>
      </c>
      <c r="M30" s="17">
        <v>275.08999999999997</v>
      </c>
      <c r="N30" s="17">
        <v>275.08999999999997</v>
      </c>
      <c r="O30" s="17">
        <v>275.08999999999997</v>
      </c>
      <c r="P30" s="17">
        <v>275.08999999999997</v>
      </c>
    </row>
    <row r="31" spans="1:16" s="6" customFormat="1" ht="68.25" customHeight="1">
      <c r="A31" s="14" t="str">
        <f>'[1]прил к приказ нормы'!B22</f>
        <v>спортивная подготовка по олимпийским видам спорта (тяжелая атлетика тренировочный этап подготовки)</v>
      </c>
      <c r="B31" s="19"/>
      <c r="C31" s="19"/>
      <c r="D31" s="43">
        <v>1292.7</v>
      </c>
      <c r="E31" s="17">
        <f>'[1]тяж.атл трен'!M268</f>
        <v>47886.165770581123</v>
      </c>
      <c r="F31" s="17">
        <f t="shared" si="0"/>
        <v>61902446.491630219</v>
      </c>
      <c r="G31" s="17"/>
      <c r="H31" s="17">
        <f t="shared" si="1"/>
        <v>61902446.491630219</v>
      </c>
      <c r="I31" s="17"/>
      <c r="J31" s="17">
        <v>1093.06</v>
      </c>
      <c r="K31" s="17">
        <v>1093.06</v>
      </c>
      <c r="L31" s="17">
        <v>1093.06</v>
      </c>
      <c r="M31" s="17">
        <v>1093.06</v>
      </c>
      <c r="N31" s="17">
        <v>1093.06</v>
      </c>
      <c r="O31" s="17">
        <v>1093.06</v>
      </c>
      <c r="P31" s="17">
        <v>1093.06</v>
      </c>
    </row>
    <row r="32" spans="1:16" s="6" customFormat="1" ht="68.25" customHeight="1">
      <c r="A32" s="14" t="str">
        <f>'[1]прил к приказ нормы'!B23</f>
        <v>спортивная подготовка по олимпийским видам спорта (тяжелая атлетика  этап совершенствования спортивного мастерства</v>
      </c>
      <c r="B32" s="19"/>
      <c r="C32" s="19"/>
      <c r="D32" s="43">
        <v>686.24</v>
      </c>
      <c r="E32" s="17">
        <f>'[1]тяж.атл совер'!M267</f>
        <v>95511.553346615576</v>
      </c>
      <c r="F32" s="17">
        <f t="shared" si="0"/>
        <v>65543848.368581474</v>
      </c>
      <c r="G32" s="17"/>
      <c r="H32" s="17">
        <f t="shared" si="1"/>
        <v>65543848.368581474</v>
      </c>
      <c r="I32" s="17"/>
      <c r="J32" s="17">
        <v>744.44</v>
      </c>
      <c r="K32" s="17">
        <v>744.44</v>
      </c>
      <c r="L32" s="17">
        <v>744.44</v>
      </c>
      <c r="M32" s="17">
        <v>744.44</v>
      </c>
      <c r="N32" s="17">
        <v>744.44</v>
      </c>
      <c r="O32" s="17">
        <v>744.44</v>
      </c>
      <c r="P32" s="17">
        <v>744.44</v>
      </c>
    </row>
    <row r="33" spans="1:16" s="6" customFormat="1" ht="61.5" customHeight="1">
      <c r="A33" s="14" t="str">
        <f>'[1]прил к приказ нормы'!B13</f>
        <v>спортивная подготовка по олимпийским видам спорта (дзюдо начальный этап подготовки</v>
      </c>
      <c r="B33" s="19"/>
      <c r="C33" s="19"/>
      <c r="D33" s="43">
        <v>2025.9</v>
      </c>
      <c r="E33" s="17">
        <f>'[1]дзюдо нач'!M268</f>
        <v>18124.408023280452</v>
      </c>
      <c r="F33" s="17">
        <f t="shared" si="0"/>
        <v>36718238.214363866</v>
      </c>
      <c r="G33" s="17"/>
      <c r="H33" s="17">
        <f t="shared" si="1"/>
        <v>36718238.214363866</v>
      </c>
      <c r="I33" s="17"/>
      <c r="J33" s="17">
        <v>1886.92</v>
      </c>
      <c r="K33" s="17">
        <v>1886.92</v>
      </c>
      <c r="L33" s="17">
        <v>1886.92</v>
      </c>
      <c r="M33" s="17">
        <v>1886.92</v>
      </c>
      <c r="N33" s="17">
        <v>1886.92</v>
      </c>
      <c r="O33" s="17">
        <v>1886.92</v>
      </c>
      <c r="P33" s="17">
        <v>1886.92</v>
      </c>
    </row>
    <row r="34" spans="1:16" s="6" customFormat="1" ht="61.5" customHeight="1">
      <c r="A34" s="14" t="str">
        <f>'[1]прил к приказ нормы'!B14</f>
        <v>спортивная подготовка по олимпийским видам спорта (дзюдо тренировочный этап подготовки)</v>
      </c>
      <c r="B34" s="19"/>
      <c r="C34" s="19"/>
      <c r="D34" s="43">
        <v>5435.97</v>
      </c>
      <c r="E34" s="17">
        <f>'[1]дзюдо трен'!M268</f>
        <v>56060.203090523522</v>
      </c>
      <c r="F34" s="17">
        <f t="shared" si="0"/>
        <v>304741582.19399315</v>
      </c>
      <c r="G34" s="17"/>
      <c r="H34" s="17">
        <f t="shared" si="1"/>
        <v>304741582.19399315</v>
      </c>
      <c r="I34" s="17"/>
      <c r="J34" s="17">
        <v>3433.18</v>
      </c>
      <c r="K34" s="17">
        <v>3433.18</v>
      </c>
      <c r="L34" s="17">
        <v>3433.18</v>
      </c>
      <c r="M34" s="17">
        <v>3433.18</v>
      </c>
      <c r="N34" s="17">
        <v>3433.18</v>
      </c>
      <c r="O34" s="17">
        <v>3433.18</v>
      </c>
      <c r="P34" s="17">
        <v>3433.18</v>
      </c>
    </row>
    <row r="35" spans="1:16" s="6" customFormat="1" ht="61.5" customHeight="1">
      <c r="A35" s="14" t="str">
        <f>'[1]прил к приказ нормы'!B15</f>
        <v>спортивная подготовка по олимпийским видам спорта (дзюдо  этап совершенствования спортивного мастерства</v>
      </c>
      <c r="B35" s="19"/>
      <c r="C35" s="19"/>
      <c r="D35" s="43">
        <v>586.36</v>
      </c>
      <c r="E35" s="17">
        <f>'[1]дзюдо совер'!M267</f>
        <v>225482.05329197791</v>
      </c>
      <c r="F35" s="17">
        <f t="shared" si="0"/>
        <v>132213656.76828417</v>
      </c>
      <c r="G35" s="17"/>
      <c r="H35" s="17">
        <f t="shared" si="1"/>
        <v>132213656.76828417</v>
      </c>
      <c r="I35" s="17"/>
      <c r="J35" s="17">
        <v>753.2</v>
      </c>
      <c r="K35" s="17">
        <v>753.2</v>
      </c>
      <c r="L35" s="17">
        <v>753.2</v>
      </c>
      <c r="M35" s="17">
        <v>753.2</v>
      </c>
      <c r="N35" s="17">
        <v>753.2</v>
      </c>
      <c r="O35" s="17">
        <v>753.2</v>
      </c>
      <c r="P35" s="17">
        <v>753.2</v>
      </c>
    </row>
    <row r="36" spans="1:16" s="6" customFormat="1" ht="61.5" customHeight="1">
      <c r="A36" s="14" t="str">
        <f>'[1]прил к приказ нормы'!B16</f>
        <v>спортивная подготовка по олимпийским видам спорта (дзюдо  этап высшего  спортивного мастерства</v>
      </c>
      <c r="B36" s="19"/>
      <c r="C36" s="19"/>
      <c r="D36" s="43">
        <v>291.92</v>
      </c>
      <c r="E36" s="17">
        <f>'[1]дзюдо высш'!M268</f>
        <v>506243.16376236163</v>
      </c>
      <c r="F36" s="17">
        <f t="shared" si="0"/>
        <v>147782504.36550862</v>
      </c>
      <c r="G36" s="17"/>
      <c r="H36" s="17">
        <f t="shared" si="1"/>
        <v>147782504.36550862</v>
      </c>
      <c r="I36" s="17"/>
      <c r="J36" s="17">
        <v>281.83999999999997</v>
      </c>
      <c r="K36" s="17">
        <v>281.83999999999997</v>
      </c>
      <c r="L36" s="17">
        <v>281.83999999999997</v>
      </c>
      <c r="M36" s="17">
        <v>281.83999999999997</v>
      </c>
      <c r="N36" s="17">
        <v>281.83999999999997</v>
      </c>
      <c r="O36" s="17">
        <v>281.83999999999997</v>
      </c>
      <c r="P36" s="17">
        <v>281.83999999999997</v>
      </c>
    </row>
    <row r="37" spans="1:16" s="6" customFormat="1" ht="36" customHeight="1">
      <c r="A37" s="14" t="s">
        <v>7</v>
      </c>
      <c r="B37" s="19"/>
      <c r="C37" s="19"/>
      <c r="D37" s="43">
        <v>1206.3599999999999</v>
      </c>
      <c r="E37" s="17">
        <f>'[1]сборн команд'!M269</f>
        <v>113410.48922708658</v>
      </c>
      <c r="F37" s="17">
        <f t="shared" si="0"/>
        <v>136813877.78398815</v>
      </c>
      <c r="G37" s="17"/>
      <c r="H37" s="17">
        <f t="shared" si="1"/>
        <v>136813877.78398815</v>
      </c>
      <c r="I37" s="17"/>
      <c r="J37" s="17">
        <v>1136.52</v>
      </c>
      <c r="K37" s="17">
        <v>1136.52</v>
      </c>
      <c r="L37" s="17">
        <v>1136.52</v>
      </c>
      <c r="M37" s="17">
        <v>1136.52</v>
      </c>
      <c r="N37" s="17">
        <v>1136.52</v>
      </c>
      <c r="O37" s="17">
        <v>1136.52</v>
      </c>
      <c r="P37" s="17">
        <v>1136.52</v>
      </c>
    </row>
    <row r="38" spans="1:16" s="6" customFormat="1" ht="36" customHeight="1">
      <c r="A38" s="14" t="str">
        <f>'[1]расчет норм'!AH6</f>
        <v xml:space="preserve"> тяжелая атлетикеа высшего совершенствования</v>
      </c>
      <c r="B38" s="19"/>
      <c r="C38" s="19"/>
      <c r="D38" s="43"/>
      <c r="E38" s="17">
        <f>'[1]тяж.атл высш'!M267</f>
        <v>137894.95029497033</v>
      </c>
      <c r="F38" s="17">
        <f t="shared" si="0"/>
        <v>0</v>
      </c>
      <c r="G38" s="17"/>
      <c r="H38" s="17"/>
      <c r="I38" s="17"/>
      <c r="J38" s="17">
        <v>76.87</v>
      </c>
      <c r="K38" s="17">
        <v>76.87</v>
      </c>
      <c r="L38" s="17">
        <v>76.87</v>
      </c>
      <c r="M38" s="17">
        <v>76.87</v>
      </c>
      <c r="N38" s="17">
        <v>76.87</v>
      </c>
      <c r="O38" s="17">
        <v>76.87</v>
      </c>
      <c r="P38" s="17">
        <v>76.87</v>
      </c>
    </row>
    <row r="39" spans="1:16" s="6" customFormat="1" ht="31.5">
      <c r="A39" s="12" t="s">
        <v>12</v>
      </c>
      <c r="B39" s="10">
        <v>24</v>
      </c>
      <c r="C39" s="10">
        <v>3096</v>
      </c>
      <c r="D39" s="43">
        <v>10409.15</v>
      </c>
      <c r="E39" s="44">
        <f>SUM(E13:E38)</f>
        <v>2493024.4793128269</v>
      </c>
      <c r="F39" s="44">
        <f>SUM(F13:F38)</f>
        <v>1866683713.4817193</v>
      </c>
      <c r="G39" s="44">
        <f>SUM(G13:G37)</f>
        <v>0</v>
      </c>
      <c r="H39" s="44">
        <f>SUM(H13:H37)</f>
        <v>1866683713.4817193</v>
      </c>
      <c r="I39" s="45">
        <f>J39/F39</f>
        <v>5.4567251679724651E-6</v>
      </c>
      <c r="J39" s="17">
        <v>10185.98</v>
      </c>
      <c r="K39" s="17">
        <v>10185.98</v>
      </c>
      <c r="L39" s="17">
        <v>10185.98</v>
      </c>
      <c r="M39" s="17">
        <v>10185.98</v>
      </c>
      <c r="N39" s="17">
        <v>10185.98</v>
      </c>
      <c r="O39" s="17">
        <v>10185.98</v>
      </c>
      <c r="P39" s="17">
        <v>10185.98</v>
      </c>
    </row>
    <row r="40" spans="1:16" s="6" customFormat="1" ht="94.5">
      <c r="A40" s="10" t="s">
        <v>13</v>
      </c>
      <c r="B40" s="10">
        <v>7000</v>
      </c>
      <c r="C40" s="10">
        <v>103</v>
      </c>
      <c r="D40" s="43">
        <v>816.95</v>
      </c>
      <c r="E40" s="13"/>
      <c r="F40" s="13"/>
      <c r="G40" s="13"/>
      <c r="H40" s="13"/>
      <c r="I40" s="13"/>
      <c r="J40" s="17">
        <v>680.95</v>
      </c>
      <c r="K40" s="17">
        <v>680.95</v>
      </c>
      <c r="L40" s="17">
        <v>680.95</v>
      </c>
      <c r="M40" s="17">
        <v>680.95</v>
      </c>
      <c r="N40" s="17">
        <v>680.95</v>
      </c>
      <c r="O40" s="17">
        <v>680.95</v>
      </c>
      <c r="P40" s="17">
        <v>680.95</v>
      </c>
    </row>
    <row r="41" spans="1:16" s="6" customFormat="1" ht="126">
      <c r="A41" s="12" t="s">
        <v>14</v>
      </c>
      <c r="B41" s="10">
        <v>500</v>
      </c>
      <c r="C41" s="10">
        <v>7</v>
      </c>
      <c r="D41" s="43">
        <v>683.56</v>
      </c>
      <c r="E41" s="13" t="s">
        <v>9</v>
      </c>
      <c r="F41" s="13"/>
      <c r="G41" s="13"/>
      <c r="H41" s="13"/>
      <c r="I41" s="13"/>
      <c r="J41" s="17">
        <v>680.99</v>
      </c>
      <c r="K41" s="17">
        <v>680.99</v>
      </c>
      <c r="L41" s="17">
        <v>680.99</v>
      </c>
      <c r="M41" s="17">
        <v>680.99</v>
      </c>
      <c r="N41" s="17">
        <v>680.99</v>
      </c>
      <c r="O41" s="17">
        <v>680.99</v>
      </c>
      <c r="P41" s="17">
        <v>680.99</v>
      </c>
    </row>
    <row r="42" spans="1:16" s="6" customFormat="1" ht="126">
      <c r="A42" s="12" t="s">
        <v>11</v>
      </c>
      <c r="B42" s="10">
        <v>300</v>
      </c>
      <c r="C42" s="10">
        <v>38</v>
      </c>
      <c r="D42" s="43">
        <v>643.66</v>
      </c>
      <c r="E42" s="13"/>
      <c r="F42" s="13"/>
      <c r="G42" s="13"/>
      <c r="H42" s="13"/>
      <c r="I42" s="13"/>
      <c r="J42" s="17">
        <v>641.07000000000005</v>
      </c>
      <c r="K42" s="17">
        <v>641.07000000000005</v>
      </c>
      <c r="L42" s="17">
        <v>641.07000000000005</v>
      </c>
      <c r="M42" s="17">
        <v>641.07000000000005</v>
      </c>
      <c r="N42" s="17">
        <v>641.07000000000005</v>
      </c>
      <c r="O42" s="17">
        <v>641.07000000000005</v>
      </c>
      <c r="P42" s="17">
        <v>641.07000000000005</v>
      </c>
    </row>
    <row r="43" spans="1:16" s="6" customFormat="1" ht="31.5">
      <c r="A43" s="20" t="s">
        <v>15</v>
      </c>
      <c r="B43" s="20">
        <v>54</v>
      </c>
      <c r="C43" s="20"/>
      <c r="D43" s="43">
        <v>8527.76</v>
      </c>
      <c r="E43" s="17"/>
      <c r="F43" s="13"/>
      <c r="G43" s="13"/>
      <c r="H43" s="13"/>
      <c r="I43" s="13"/>
      <c r="J43" s="17">
        <v>7059.88</v>
      </c>
      <c r="K43" s="17">
        <v>7059.88</v>
      </c>
      <c r="L43" s="17">
        <v>7059.88</v>
      </c>
      <c r="M43" s="17">
        <v>7059.88</v>
      </c>
      <c r="N43" s="17">
        <v>7059.88</v>
      </c>
      <c r="O43" s="17">
        <v>7059.88</v>
      </c>
      <c r="P43" s="17">
        <v>7059.88</v>
      </c>
    </row>
    <row r="44" spans="1:16" ht="47.25">
      <c r="A44" s="22" t="s">
        <v>17</v>
      </c>
      <c r="B44" s="22">
        <v>7000</v>
      </c>
      <c r="C44" s="22"/>
      <c r="D44" s="46">
        <v>2072.1</v>
      </c>
      <c r="E44" s="47"/>
      <c r="F44" s="47"/>
      <c r="G44" s="47"/>
      <c r="H44" s="47"/>
      <c r="I44" s="47"/>
      <c r="J44" s="17">
        <v>1683.92</v>
      </c>
      <c r="K44" s="17">
        <v>1683.92</v>
      </c>
      <c r="L44" s="17">
        <v>1683.92</v>
      </c>
      <c r="M44" s="17">
        <v>1683.92</v>
      </c>
      <c r="N44" s="17">
        <v>1683.92</v>
      </c>
      <c r="O44" s="17">
        <v>1683.92</v>
      </c>
      <c r="P44" s="17">
        <v>1683.92</v>
      </c>
    </row>
    <row r="45" spans="1:16" ht="47.25">
      <c r="A45" s="22" t="s">
        <v>18</v>
      </c>
      <c r="B45" s="22">
        <v>500</v>
      </c>
      <c r="C45" s="22"/>
      <c r="D45" s="46">
        <v>977.93</v>
      </c>
      <c r="E45" s="47"/>
      <c r="F45" s="47"/>
      <c r="G45" s="47"/>
      <c r="H45" s="47"/>
      <c r="I45" s="47"/>
      <c r="J45" s="17">
        <v>889.08</v>
      </c>
      <c r="K45" s="17">
        <v>889.08</v>
      </c>
      <c r="L45" s="17">
        <v>889.08</v>
      </c>
      <c r="M45" s="17">
        <v>889.08</v>
      </c>
      <c r="N45" s="17">
        <v>889.08</v>
      </c>
      <c r="O45" s="17">
        <v>889.08</v>
      </c>
      <c r="P45" s="17">
        <v>889.08</v>
      </c>
    </row>
    <row r="46" spans="1:16" ht="47.25">
      <c r="A46" s="22" t="s">
        <v>19</v>
      </c>
      <c r="B46" s="22">
        <v>150</v>
      </c>
      <c r="C46" s="22"/>
      <c r="D46" s="43">
        <v>712.72</v>
      </c>
      <c r="E46" s="47"/>
      <c r="F46" s="47"/>
      <c r="G46" s="47"/>
      <c r="H46" s="47"/>
      <c r="I46" s="47"/>
      <c r="J46" s="17">
        <v>591.77</v>
      </c>
      <c r="K46" s="17">
        <v>591.77</v>
      </c>
      <c r="L46" s="17">
        <v>591.77</v>
      </c>
      <c r="M46" s="17">
        <v>591.77</v>
      </c>
      <c r="N46" s="17">
        <v>591.77</v>
      </c>
      <c r="O46" s="17">
        <v>591.77</v>
      </c>
      <c r="P46" s="17">
        <v>591.77</v>
      </c>
    </row>
    <row r="47" spans="1:16" ht="47.25">
      <c r="A47" s="22" t="s">
        <v>20</v>
      </c>
      <c r="B47" s="22">
        <v>300</v>
      </c>
      <c r="C47" s="22"/>
      <c r="D47" s="43">
        <v>4613.3900000000003</v>
      </c>
      <c r="E47" s="47"/>
      <c r="F47" s="47"/>
      <c r="G47" s="47"/>
      <c r="H47" s="47"/>
      <c r="I47" s="47"/>
      <c r="J47" s="17">
        <v>4586.93</v>
      </c>
      <c r="K47" s="17">
        <v>4586.93</v>
      </c>
      <c r="L47" s="17">
        <v>4586.93</v>
      </c>
      <c r="M47" s="17">
        <v>4586.93</v>
      </c>
      <c r="N47" s="17">
        <v>4586.93</v>
      </c>
      <c r="O47" s="17">
        <v>4586.93</v>
      </c>
      <c r="P47" s="17">
        <v>4586.93</v>
      </c>
    </row>
    <row r="48" spans="1:16" ht="31.5">
      <c r="A48" s="22" t="s">
        <v>21</v>
      </c>
      <c r="B48" s="22">
        <v>2410</v>
      </c>
      <c r="C48" s="22"/>
      <c r="D48" s="43">
        <v>1856.51</v>
      </c>
      <c r="E48" s="47"/>
      <c r="F48" s="47"/>
      <c r="G48" s="47"/>
      <c r="H48" s="47"/>
      <c r="I48" s="47"/>
      <c r="J48" s="17">
        <v>1693.15</v>
      </c>
      <c r="K48" s="17">
        <v>1693.15</v>
      </c>
      <c r="L48" s="17">
        <v>1693.15</v>
      </c>
      <c r="M48" s="17">
        <v>1693.15</v>
      </c>
      <c r="N48" s="17">
        <v>1693.15</v>
      </c>
      <c r="O48" s="17">
        <v>1693.15</v>
      </c>
      <c r="P48" s="17">
        <v>1693.15</v>
      </c>
    </row>
    <row r="49" spans="1:16" ht="15.75">
      <c r="A49" s="22" t="s">
        <v>22</v>
      </c>
      <c r="B49" s="22">
        <v>100000</v>
      </c>
      <c r="C49" s="22"/>
      <c r="D49" s="43">
        <v>8324.51</v>
      </c>
      <c r="E49" s="47"/>
      <c r="F49" s="47"/>
      <c r="G49" s="47"/>
      <c r="H49" s="47"/>
      <c r="I49" s="47"/>
      <c r="J49" s="17">
        <v>9868.67</v>
      </c>
      <c r="K49" s="17">
        <v>9868.67</v>
      </c>
      <c r="L49" s="17">
        <v>9868.67</v>
      </c>
      <c r="M49" s="17">
        <v>9868.67</v>
      </c>
      <c r="N49" s="17">
        <v>9868.67</v>
      </c>
      <c r="O49" s="17">
        <v>9868.67</v>
      </c>
      <c r="P49" s="17">
        <v>9868.67</v>
      </c>
    </row>
  </sheetData>
  <mergeCells count="9">
    <mergeCell ref="A5:J5"/>
    <mergeCell ref="D10:P10"/>
    <mergeCell ref="A10:A11"/>
    <mergeCell ref="A3:P3"/>
    <mergeCell ref="A4:J4"/>
    <mergeCell ref="A6:J6"/>
    <mergeCell ref="A7:F7"/>
    <mergeCell ref="A8:F8"/>
    <mergeCell ref="A9:F9"/>
  </mergeCells>
  <pageMargins left="0.70866141732283472" right="0.70866141732283472" top="0.74803149606299213" bottom="0.74803149606299213" header="0.31496062992125984" footer="0.31496062992125984"/>
  <pageSetup paperSize="9" scale="6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натуральный</vt:lpstr>
      <vt:lpstr>стоимостной</vt:lpstr>
      <vt:lpstr>натуральный!Область_печати</vt:lpstr>
      <vt:lpstr>стоимостной!Область_печати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2019-03-20T04:08:58Z</cp:lastPrinted>
  <dcterms:created xsi:type="dcterms:W3CDTF">2019-03-19T10:36:18Z</dcterms:created>
  <dcterms:modified xsi:type="dcterms:W3CDTF">2019-03-20T04:11:16Z</dcterms:modified>
</cp:coreProperties>
</file>