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1"/>
  </bookViews>
  <sheets>
    <sheet name="2017" sheetId="1" r:id="rId1"/>
    <sheet name="2018" sheetId="2" r:id="rId2"/>
    <sheet name="Лист3" sheetId="3" r:id="rId3"/>
  </sheets>
  <definedNames>
    <definedName name="_xlnm.Print_Area" localSheetId="0">'2017'!$A$1:$H$69</definedName>
    <definedName name="_xlnm.Print_Area" localSheetId="1">'2018'!$A$1:$H$55</definedName>
  </definedNames>
  <calcPr calcId="144525"/>
</workbook>
</file>

<file path=xl/calcChain.xml><?xml version="1.0" encoding="utf-8"?>
<calcChain xmlns="http://schemas.openxmlformats.org/spreadsheetml/2006/main">
  <c r="F44" i="2" l="1"/>
  <c r="F39" i="2"/>
  <c r="F38" i="2"/>
  <c r="F30" i="2"/>
  <c r="F29" i="2"/>
  <c r="F27" i="2"/>
  <c r="F26" i="2"/>
  <c r="F25" i="2"/>
  <c r="F24" i="2"/>
  <c r="F23" i="2"/>
  <c r="F22" i="2"/>
  <c r="F15" i="2" l="1"/>
  <c r="F13" i="2" l="1"/>
  <c r="G13" i="2" s="1"/>
  <c r="F14" i="2"/>
  <c r="G14" i="2" s="1"/>
  <c r="G15" i="2"/>
  <c r="G18" i="2" l="1"/>
  <c r="G19" i="2" s="1"/>
  <c r="G25" i="1"/>
  <c r="G44" i="1" l="1"/>
  <c r="G31" i="1"/>
  <c r="G30" i="1"/>
  <c r="G29" i="1"/>
  <c r="G28" i="1"/>
  <c r="G27" i="1"/>
  <c r="F26" i="1"/>
  <c r="G26" i="1" s="1"/>
  <c r="G24" i="1"/>
  <c r="F15" i="1" l="1"/>
  <c r="F14" i="1"/>
  <c r="G14" i="1" s="1"/>
  <c r="F13" i="1"/>
  <c r="G13" i="1" s="1"/>
  <c r="H48" i="1"/>
  <c r="G48" i="1"/>
  <c r="F48" i="1"/>
  <c r="G19" i="1" l="1"/>
  <c r="F28" i="2" l="1"/>
  <c r="F42" i="2"/>
  <c r="F41" i="2"/>
  <c r="G46" i="2"/>
  <c r="F45" i="2"/>
  <c r="F46" i="2" s="1"/>
</calcChain>
</file>

<file path=xl/sharedStrings.xml><?xml version="1.0" encoding="utf-8"?>
<sst xmlns="http://schemas.openxmlformats.org/spreadsheetml/2006/main" count="143" uniqueCount="70">
  <si>
    <t>ПРИНЯТО</t>
  </si>
  <si>
    <t>Правлением ТСН</t>
  </si>
  <si>
    <t xml:space="preserve">Председатель правления ТСН </t>
  </si>
  <si>
    <t>Бирюков Н.И.</t>
  </si>
  <si>
    <t>"______"_____________2017 г.</t>
  </si>
  <si>
    <t>Протокол собрания №_________</t>
  </si>
  <si>
    <t>"_______"__________2017 г.</t>
  </si>
  <si>
    <t>СМЕТА ТСН "ЕНИСЕЙ 8" НА 2017 год</t>
  </si>
  <si>
    <t>Показатель</t>
  </si>
  <si>
    <t>Тариф</t>
  </si>
  <si>
    <t>Площадь</t>
  </si>
  <si>
    <t>В месяц</t>
  </si>
  <si>
    <t>Всего в год,руб.</t>
  </si>
  <si>
    <t>План</t>
  </si>
  <si>
    <t>руб/кв.м</t>
  </si>
  <si>
    <t>кв.м</t>
  </si>
  <si>
    <t>рублей</t>
  </si>
  <si>
    <t>Статьи доходной части</t>
  </si>
  <si>
    <t>Жилищная услуга</t>
  </si>
  <si>
    <t>Содержание и обслуживание лифтов</t>
  </si>
  <si>
    <t>Вывоз ТБО</t>
  </si>
  <si>
    <t>Поступление и размещение оборуд.</t>
  </si>
  <si>
    <t>Переходящие остатки денежных средств за 2016 год</t>
  </si>
  <si>
    <t>ИТОГО ДОХОДОВ</t>
  </si>
  <si>
    <t>РАСХОДЫ</t>
  </si>
  <si>
    <t>ПЛАНИРУЕМЫЕ</t>
  </si>
  <si>
    <t>ПОСТОЯННО</t>
  </si>
  <si>
    <t>руб/мес</t>
  </si>
  <si>
    <t>руб/год</t>
  </si>
  <si>
    <t>Фонд оплаты труда</t>
  </si>
  <si>
    <t>Отчисления во внебюджетные фонды,20%(по результ.2016 г.)</t>
  </si>
  <si>
    <t>Налог по УСН ( по результату 2016 г.)</t>
  </si>
  <si>
    <t>Услуги банка</t>
  </si>
  <si>
    <t>Сопровождение 1с-Бухгалтерии</t>
  </si>
  <si>
    <t>Аварийная служба</t>
  </si>
  <si>
    <t>Эл.связь и интернет</t>
  </si>
  <si>
    <t>Обслуживание оргтехники,канцтовары,почтовые расходы</t>
  </si>
  <si>
    <t>Промывка системы отопления</t>
  </si>
  <si>
    <t>Дератизация и дезинсекция</t>
  </si>
  <si>
    <t>Хозрасходы,инвентарь дворника,уборщиц</t>
  </si>
  <si>
    <t>Судебные расходы</t>
  </si>
  <si>
    <t>Оплата потерь коммунальных ресурсов при обслуж.ОДИ</t>
  </si>
  <si>
    <t>ИТОГО ПОСТОЯННЫХ РАСХОДОВ</t>
  </si>
  <si>
    <t>Детская площадка (софинансирование)</t>
  </si>
  <si>
    <t>Изготовление и установка забора</t>
  </si>
  <si>
    <t>Задолженность по квартплате на 01.01.2017 г.</t>
  </si>
  <si>
    <t>ИТОГО  ДОХОДОВ С ЗАДОЛЖЕННОСТЬЮ</t>
  </si>
  <si>
    <t>Налог на доходы физических лиц</t>
  </si>
  <si>
    <t>разово</t>
  </si>
  <si>
    <t>Ремонт швов  200 м</t>
  </si>
  <si>
    <t>Ремонт в подвале,материалы и инструменты,сантехника и электрика</t>
  </si>
  <si>
    <t>Косметический ремонт подъездов</t>
  </si>
  <si>
    <t>Монтаж подъездных козырьков</t>
  </si>
  <si>
    <t>Закуп песка в песочницы</t>
  </si>
  <si>
    <t>Аварийный ремонт, освидетельствование ,страхов.лифтов</t>
  </si>
  <si>
    <t>Общим собранием членов  ТСН</t>
  </si>
  <si>
    <t xml:space="preserve">               УТВЕРЖДЕНО</t>
  </si>
  <si>
    <t>СМЕТА ТСН "ЕНИСЕЙ 8" НА 2018 год</t>
  </si>
  <si>
    <t>Переходящие остатки денежных средств за 2017 год</t>
  </si>
  <si>
    <t>Охрана</t>
  </si>
  <si>
    <t>Ремонт швов  350 м</t>
  </si>
  <si>
    <t xml:space="preserve">Налог по УСН </t>
  </si>
  <si>
    <t>Отчисления во внебюджетные фонды,20%</t>
  </si>
  <si>
    <t xml:space="preserve">  офиса</t>
  </si>
  <si>
    <t>Резерв  (непредвиденные расходы)</t>
  </si>
  <si>
    <r>
      <t>Протокол собрания №__</t>
    </r>
    <r>
      <rPr>
        <b/>
        <u/>
        <sz val="14"/>
        <color theme="1"/>
        <rFont val="Calibri"/>
        <family val="2"/>
        <charset val="204"/>
        <scheme val="minor"/>
      </rPr>
      <t>1</t>
    </r>
    <r>
      <rPr>
        <b/>
        <sz val="14"/>
        <color theme="1"/>
        <rFont val="Calibri"/>
        <family val="2"/>
        <charset val="204"/>
        <scheme val="minor"/>
      </rPr>
      <t>_______</t>
    </r>
  </si>
  <si>
    <r>
      <t xml:space="preserve">" </t>
    </r>
    <r>
      <rPr>
        <b/>
        <u/>
        <sz val="14"/>
        <color theme="1"/>
        <rFont val="Calibri"/>
        <family val="2"/>
        <charset val="204"/>
        <scheme val="minor"/>
      </rPr>
      <t>16</t>
    </r>
    <r>
      <rPr>
        <b/>
        <sz val="14"/>
        <color theme="1"/>
        <rFont val="Calibri"/>
        <family val="2"/>
        <charset val="204"/>
        <scheme val="minor"/>
      </rPr>
      <t xml:space="preserve">" </t>
    </r>
    <r>
      <rPr>
        <b/>
        <u/>
        <sz val="14"/>
        <color theme="1"/>
        <rFont val="Calibri"/>
        <family val="2"/>
        <charset val="204"/>
        <scheme val="minor"/>
      </rPr>
      <t xml:space="preserve">апреля </t>
    </r>
    <r>
      <rPr>
        <b/>
        <sz val="14"/>
        <color theme="1"/>
        <rFont val="Calibri"/>
        <family val="2"/>
        <charset val="204"/>
        <scheme val="minor"/>
      </rPr>
      <t>2018 г.</t>
    </r>
  </si>
  <si>
    <t>"30" марта 2018г.</t>
  </si>
  <si>
    <t xml:space="preserve">Председатель ТСН " Енисей 8" :                                               </t>
  </si>
  <si>
    <t xml:space="preserve">Гл.бухгалтер :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</si>
</sst>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19" xfId="0" applyFont="1" applyBorder="1"/>
    <xf numFmtId="0" fontId="1" fillId="0" borderId="2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2" fillId="0" borderId="0" xfId="0" applyFont="1" applyBorder="1" applyAlignment="1"/>
    <xf numFmtId="0" fontId="2" fillId="0" borderId="14" xfId="0" applyFont="1" applyBorder="1"/>
    <xf numFmtId="0" fontId="1" fillId="0" borderId="21" xfId="0" applyFont="1" applyBorder="1" applyAlignment="1">
      <alignment horizontal="center"/>
    </xf>
    <xf numFmtId="0" fontId="1" fillId="0" borderId="1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8" xfId="0" applyFont="1" applyBorder="1"/>
    <xf numFmtId="0" fontId="3" fillId="0" borderId="1" xfId="0" applyFont="1" applyBorder="1"/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/>
    <xf numFmtId="0" fontId="3" fillId="0" borderId="5" xfId="0" applyFont="1" applyBorder="1" applyAlignment="1">
      <alignment horizontal="center"/>
    </xf>
    <xf numFmtId="0" fontId="1" fillId="0" borderId="13" xfId="0" applyFont="1" applyBorder="1"/>
    <xf numFmtId="0" fontId="3" fillId="0" borderId="10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8" xfId="0" applyFont="1" applyBorder="1"/>
    <xf numFmtId="2" fontId="3" fillId="0" borderId="30" xfId="0" applyNumberFormat="1" applyFont="1" applyBorder="1" applyAlignment="1">
      <alignment horizontal="center"/>
    </xf>
    <xf numFmtId="0" fontId="1" fillId="0" borderId="34" xfId="0" applyFont="1" applyBorder="1"/>
    <xf numFmtId="2" fontId="3" fillId="0" borderId="31" xfId="0" applyNumberFormat="1" applyFont="1" applyBorder="1" applyAlignment="1">
      <alignment horizontal="center"/>
    </xf>
    <xf numFmtId="0" fontId="1" fillId="0" borderId="35" xfId="0" applyFont="1" applyBorder="1"/>
    <xf numFmtId="2" fontId="3" fillId="0" borderId="32" xfId="0" applyNumberFormat="1" applyFont="1" applyBorder="1" applyAlignment="1">
      <alignment horizontal="center"/>
    </xf>
    <xf numFmtId="0" fontId="1" fillId="0" borderId="36" xfId="0" applyFont="1" applyBorder="1"/>
    <xf numFmtId="2" fontId="3" fillId="0" borderId="33" xfId="0" applyNumberFormat="1" applyFont="1" applyBorder="1" applyAlignment="1">
      <alignment horizontal="center"/>
    </xf>
    <xf numFmtId="0" fontId="1" fillId="0" borderId="37" xfId="0" applyFont="1" applyBorder="1"/>
    <xf numFmtId="2" fontId="4" fillId="0" borderId="32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1" xfId="0" applyFont="1" applyBorder="1"/>
    <xf numFmtId="2" fontId="4" fillId="0" borderId="40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1" fillId="0" borderId="37" xfId="0" applyNumberFormat="1" applyFont="1" applyBorder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view="pageBreakPreview" zoomScaleNormal="100" zoomScaleSheetLayoutView="100" workbookViewId="0">
      <selection sqref="A1:L57"/>
    </sheetView>
  </sheetViews>
  <sheetFormatPr defaultRowHeight="15" x14ac:dyDescent="0.25"/>
  <cols>
    <col min="3" max="3" width="25.140625" customWidth="1"/>
    <col min="4" max="4" width="11.7109375" customWidth="1"/>
    <col min="5" max="5" width="27.5703125" customWidth="1"/>
    <col min="6" max="6" width="18.140625" customWidth="1"/>
    <col min="7" max="7" width="20.140625" customWidth="1"/>
    <col min="8" max="8" width="12" customWidth="1"/>
    <col min="12" max="12" width="4.7109375" customWidth="1"/>
  </cols>
  <sheetData>
    <row r="1" spans="1:12" ht="18.75" x14ac:dyDescent="0.3">
      <c r="A1" s="81" t="s">
        <v>0</v>
      </c>
      <c r="B1" s="81"/>
      <c r="C1" s="2"/>
      <c r="D1" s="2"/>
      <c r="E1" s="2"/>
      <c r="F1" s="87" t="s">
        <v>56</v>
      </c>
      <c r="G1" s="87"/>
      <c r="H1" s="87"/>
      <c r="I1" s="87"/>
      <c r="J1" s="87"/>
      <c r="K1" s="87"/>
      <c r="L1" s="87"/>
    </row>
    <row r="2" spans="1:12" ht="18.75" x14ac:dyDescent="0.3">
      <c r="A2" s="2" t="s">
        <v>1</v>
      </c>
      <c r="B2" s="2"/>
      <c r="C2" s="2"/>
      <c r="D2" s="2"/>
      <c r="E2" s="2"/>
      <c r="F2" s="87" t="s">
        <v>55</v>
      </c>
      <c r="G2" s="87"/>
      <c r="H2" s="87"/>
      <c r="I2" s="87"/>
      <c r="J2" s="87"/>
      <c r="K2" s="87"/>
      <c r="L2" s="87"/>
    </row>
    <row r="3" spans="1:12" ht="18.75" x14ac:dyDescent="0.3">
      <c r="A3" s="2" t="s">
        <v>2</v>
      </c>
      <c r="B3" s="2"/>
      <c r="C3" s="2"/>
      <c r="D3" s="2"/>
      <c r="E3" s="2"/>
      <c r="F3" s="87" t="s">
        <v>5</v>
      </c>
      <c r="G3" s="87"/>
      <c r="H3" s="87"/>
      <c r="I3" s="87"/>
      <c r="J3" s="87"/>
      <c r="K3" s="87"/>
      <c r="L3" s="87"/>
    </row>
    <row r="4" spans="1:12" ht="18.75" x14ac:dyDescent="0.3">
      <c r="A4" s="2"/>
      <c r="B4" s="2"/>
      <c r="C4" s="2" t="s">
        <v>3</v>
      </c>
      <c r="D4" s="2"/>
      <c r="E4" s="2"/>
      <c r="F4" s="81"/>
      <c r="G4" s="81"/>
      <c r="H4" s="81"/>
      <c r="I4" s="81"/>
      <c r="J4" s="81"/>
      <c r="K4" s="81"/>
      <c r="L4" s="81"/>
    </row>
    <row r="5" spans="1:12" ht="18.75" x14ac:dyDescent="0.3">
      <c r="A5" s="2" t="s">
        <v>4</v>
      </c>
      <c r="B5" s="2"/>
      <c r="C5" s="2"/>
      <c r="D5" s="2"/>
      <c r="E5" s="2"/>
      <c r="F5" s="87" t="s">
        <v>6</v>
      </c>
      <c r="G5" s="87"/>
      <c r="H5" s="87"/>
      <c r="I5" s="87"/>
      <c r="J5" s="87"/>
      <c r="K5" s="87"/>
      <c r="L5" s="87"/>
    </row>
    <row r="6" spans="1:12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1" x14ac:dyDescent="0.35">
      <c r="A7" s="3"/>
      <c r="B7" s="3"/>
      <c r="C7" s="3"/>
      <c r="D7" s="3"/>
      <c r="E7" s="82" t="s">
        <v>7</v>
      </c>
      <c r="F7" s="82"/>
      <c r="G7" s="82"/>
      <c r="H7" s="82"/>
      <c r="I7" s="3"/>
      <c r="J7" s="3"/>
      <c r="K7" s="3"/>
      <c r="L7" s="3"/>
    </row>
    <row r="8" spans="1:12" ht="19.5" thickBot="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8.75" x14ac:dyDescent="0.3">
      <c r="A9" s="83" t="s">
        <v>8</v>
      </c>
      <c r="B9" s="86"/>
      <c r="C9" s="86"/>
      <c r="D9" s="13" t="s">
        <v>9</v>
      </c>
      <c r="E9" s="14" t="s">
        <v>10</v>
      </c>
      <c r="F9" s="13" t="s">
        <v>11</v>
      </c>
      <c r="G9" s="83" t="s">
        <v>12</v>
      </c>
      <c r="H9" s="84"/>
      <c r="I9" s="85"/>
      <c r="J9" s="52"/>
      <c r="K9" s="52"/>
      <c r="L9" s="4"/>
    </row>
    <row r="10" spans="1:12" ht="19.5" thickBot="1" x14ac:dyDescent="0.35">
      <c r="A10" s="15"/>
      <c r="B10" s="16"/>
      <c r="C10" s="16"/>
      <c r="D10" s="17" t="s">
        <v>14</v>
      </c>
      <c r="E10" s="16" t="s">
        <v>15</v>
      </c>
      <c r="F10" s="17" t="s">
        <v>16</v>
      </c>
      <c r="G10" s="15"/>
      <c r="H10" s="18"/>
      <c r="I10" s="85"/>
      <c r="J10" s="52"/>
      <c r="K10" s="52"/>
      <c r="L10" s="4"/>
    </row>
    <row r="11" spans="1:12" ht="19.5" thickBot="1" x14ac:dyDescent="0.35">
      <c r="A11" s="67"/>
      <c r="B11" s="68"/>
      <c r="C11" s="68"/>
      <c r="D11" s="19" t="s">
        <v>13</v>
      </c>
      <c r="E11" s="20" t="s">
        <v>13</v>
      </c>
      <c r="F11" s="19" t="s">
        <v>13</v>
      </c>
      <c r="G11" s="19" t="s">
        <v>13</v>
      </c>
      <c r="H11" s="21"/>
      <c r="I11" s="11"/>
      <c r="J11" s="4"/>
      <c r="K11" s="4"/>
      <c r="L11" s="4"/>
    </row>
    <row r="12" spans="1:12" ht="19.5" thickBot="1" x14ac:dyDescent="0.35">
      <c r="A12" s="22"/>
      <c r="B12" s="20"/>
      <c r="C12" s="20"/>
      <c r="D12" s="68" t="s">
        <v>17</v>
      </c>
      <c r="E12" s="68"/>
      <c r="F12" s="68"/>
      <c r="G12" s="68"/>
      <c r="H12" s="68"/>
      <c r="I12" s="4"/>
      <c r="J12" s="4"/>
      <c r="K12" s="4"/>
      <c r="L12" s="4"/>
    </row>
    <row r="13" spans="1:12" ht="21.75" thickBot="1" x14ac:dyDescent="0.4">
      <c r="A13" s="75" t="s">
        <v>18</v>
      </c>
      <c r="B13" s="76"/>
      <c r="C13" s="77"/>
      <c r="D13" s="23">
        <v>17.16</v>
      </c>
      <c r="E13" s="24">
        <v>17730.7</v>
      </c>
      <c r="F13" s="25">
        <f>SUM(D13*E13)</f>
        <v>304258.81200000003</v>
      </c>
      <c r="G13" s="26">
        <f>SUM(F13*12)</f>
        <v>3651105.7440000004</v>
      </c>
      <c r="H13" s="19"/>
      <c r="I13" s="11"/>
      <c r="J13" s="4"/>
      <c r="K13" s="4"/>
      <c r="L13" s="4"/>
    </row>
    <row r="14" spans="1:12" ht="21.75" thickBot="1" x14ac:dyDescent="0.4">
      <c r="A14" s="88" t="s">
        <v>19</v>
      </c>
      <c r="B14" s="56"/>
      <c r="C14" s="56"/>
      <c r="D14" s="23">
        <v>3.56</v>
      </c>
      <c r="E14" s="24">
        <v>17730.7</v>
      </c>
      <c r="F14" s="25">
        <f>SUM(D14*E14)</f>
        <v>63121.292000000001</v>
      </c>
      <c r="G14" s="26">
        <f>SUM(F14*12)</f>
        <v>757455.50399999996</v>
      </c>
      <c r="H14" s="19"/>
      <c r="I14" s="4"/>
      <c r="J14" s="4"/>
      <c r="K14" s="4"/>
      <c r="L14" s="4"/>
    </row>
    <row r="15" spans="1:12" ht="21.75" thickBot="1" x14ac:dyDescent="0.4">
      <c r="A15" s="75" t="s">
        <v>20</v>
      </c>
      <c r="B15" s="76"/>
      <c r="C15" s="77"/>
      <c r="D15" s="27">
        <v>1.3</v>
      </c>
      <c r="E15" s="28">
        <v>17730.7</v>
      </c>
      <c r="F15" s="25">
        <f>SUM(D15*E15)</f>
        <v>23049.910000000003</v>
      </c>
      <c r="G15" s="26">
        <v>69149.73</v>
      </c>
      <c r="H15" s="29"/>
      <c r="I15" s="11"/>
      <c r="J15" s="4"/>
      <c r="K15" s="4"/>
      <c r="L15" s="4"/>
    </row>
    <row r="16" spans="1:12" ht="21.75" thickBot="1" x14ac:dyDescent="0.4">
      <c r="A16" s="75" t="s">
        <v>20</v>
      </c>
      <c r="B16" s="76"/>
      <c r="C16" s="77"/>
      <c r="D16" s="23">
        <v>1.4</v>
      </c>
      <c r="E16" s="30">
        <v>17730.7</v>
      </c>
      <c r="F16" s="25">
        <v>24822.98</v>
      </c>
      <c r="G16" s="26">
        <v>223406.82</v>
      </c>
      <c r="H16" s="29"/>
      <c r="I16" s="4"/>
      <c r="J16" s="4"/>
      <c r="K16" s="4"/>
      <c r="L16" s="4"/>
    </row>
    <row r="17" spans="1:12" ht="21.75" thickBot="1" x14ac:dyDescent="0.4">
      <c r="A17" s="79" t="s">
        <v>21</v>
      </c>
      <c r="B17" s="80"/>
      <c r="C17" s="80"/>
      <c r="D17" s="80"/>
      <c r="E17" s="80"/>
      <c r="F17" s="23"/>
      <c r="G17" s="31">
        <v>44400</v>
      </c>
      <c r="H17" s="19"/>
      <c r="I17" s="11"/>
      <c r="J17" s="4"/>
      <c r="K17" s="4"/>
      <c r="L17" s="4"/>
    </row>
    <row r="18" spans="1:12" ht="21.75" thickBot="1" x14ac:dyDescent="0.4">
      <c r="A18" s="75" t="s">
        <v>22</v>
      </c>
      <c r="B18" s="76"/>
      <c r="C18" s="76"/>
      <c r="D18" s="76"/>
      <c r="E18" s="77"/>
      <c r="F18" s="32"/>
      <c r="G18" s="33">
        <v>26646.15</v>
      </c>
      <c r="H18" s="13"/>
      <c r="I18" s="11"/>
      <c r="J18" s="4"/>
      <c r="K18" s="4"/>
      <c r="L18" s="4"/>
    </row>
    <row r="19" spans="1:12" ht="21.75" thickBot="1" x14ac:dyDescent="0.4">
      <c r="A19" s="22"/>
      <c r="B19" s="20"/>
      <c r="C19" s="68" t="s">
        <v>23</v>
      </c>
      <c r="D19" s="68"/>
      <c r="E19" s="21"/>
      <c r="F19" s="23"/>
      <c r="G19" s="31">
        <f>SUM(G13:G18)</f>
        <v>4772163.9480000017</v>
      </c>
      <c r="H19" s="19"/>
      <c r="I19" s="4"/>
      <c r="J19" s="4"/>
      <c r="K19" s="4"/>
      <c r="L19" s="4"/>
    </row>
    <row r="20" spans="1:12" ht="21.75" thickBot="1" x14ac:dyDescent="0.4">
      <c r="A20" s="67" t="s">
        <v>45</v>
      </c>
      <c r="B20" s="68"/>
      <c r="C20" s="68"/>
      <c r="D20" s="68"/>
      <c r="E20" s="69"/>
      <c r="F20" s="34"/>
      <c r="G20" s="31">
        <v>113200</v>
      </c>
      <c r="H20" s="21"/>
      <c r="I20" s="11"/>
      <c r="J20" s="4"/>
      <c r="K20" s="4"/>
      <c r="L20" s="4"/>
    </row>
    <row r="21" spans="1:12" ht="21.75" thickBot="1" x14ac:dyDescent="0.4">
      <c r="A21" s="67" t="s">
        <v>46</v>
      </c>
      <c r="B21" s="68"/>
      <c r="C21" s="68"/>
      <c r="D21" s="68"/>
      <c r="E21" s="69"/>
      <c r="F21" s="34"/>
      <c r="G21" s="31">
        <v>4885363.95</v>
      </c>
      <c r="H21" s="21"/>
      <c r="I21" s="11"/>
      <c r="J21" s="4"/>
      <c r="K21" s="4"/>
      <c r="L21" s="4"/>
    </row>
    <row r="22" spans="1:12" ht="19.5" thickBot="1" x14ac:dyDescent="0.35">
      <c r="A22" s="15"/>
      <c r="B22" s="16"/>
      <c r="C22" s="78" t="s">
        <v>24</v>
      </c>
      <c r="D22" s="78"/>
      <c r="E22" s="16"/>
      <c r="F22" s="67" t="s">
        <v>25</v>
      </c>
      <c r="G22" s="68"/>
      <c r="H22" s="69"/>
      <c r="I22" s="88"/>
      <c r="J22" s="56"/>
      <c r="K22" s="56"/>
      <c r="L22" s="56"/>
    </row>
    <row r="23" spans="1:12" ht="30.75" customHeight="1" thickBot="1" x14ac:dyDescent="0.35">
      <c r="A23" s="70" t="s">
        <v>26</v>
      </c>
      <c r="B23" s="71"/>
      <c r="C23" s="71"/>
      <c r="D23" s="71"/>
      <c r="E23" s="71"/>
      <c r="F23" s="5" t="s">
        <v>27</v>
      </c>
      <c r="G23" s="5" t="s">
        <v>28</v>
      </c>
      <c r="H23" s="6"/>
      <c r="I23" s="66"/>
      <c r="J23" s="66"/>
      <c r="K23" s="66"/>
      <c r="L23" s="66"/>
    </row>
    <row r="24" spans="1:12" ht="21" x14ac:dyDescent="0.35">
      <c r="A24" s="72" t="s">
        <v>29</v>
      </c>
      <c r="B24" s="73"/>
      <c r="C24" s="73"/>
      <c r="D24" s="73"/>
      <c r="E24" s="74"/>
      <c r="F24" s="35">
        <v>142453</v>
      </c>
      <c r="G24" s="35">
        <f t="shared" ref="G24:G31" si="0">SUM(F24*12)</f>
        <v>1709436</v>
      </c>
      <c r="H24" s="36"/>
      <c r="I24" s="52"/>
      <c r="J24" s="52"/>
      <c r="K24" s="52"/>
      <c r="L24" s="52"/>
    </row>
    <row r="25" spans="1:12" ht="21" x14ac:dyDescent="0.35">
      <c r="A25" s="64" t="s">
        <v>47</v>
      </c>
      <c r="B25" s="65"/>
      <c r="C25" s="65"/>
      <c r="D25" s="65"/>
      <c r="E25" s="65"/>
      <c r="F25" s="37">
        <v>21286</v>
      </c>
      <c r="G25" s="37">
        <f t="shared" si="0"/>
        <v>255432</v>
      </c>
      <c r="H25" s="38"/>
      <c r="I25" s="7"/>
      <c r="J25" s="7"/>
      <c r="K25" s="7"/>
      <c r="L25" s="7"/>
    </row>
    <row r="26" spans="1:12" ht="21" x14ac:dyDescent="0.35">
      <c r="A26" s="57" t="s">
        <v>30</v>
      </c>
      <c r="B26" s="58"/>
      <c r="C26" s="58"/>
      <c r="D26" s="58"/>
      <c r="E26" s="59"/>
      <c r="F26" s="39">
        <f>SUM(F24*20.2%)</f>
        <v>28775.505999999998</v>
      </c>
      <c r="G26" s="37">
        <f t="shared" si="0"/>
        <v>345306.07199999999</v>
      </c>
      <c r="H26" s="40"/>
      <c r="I26" s="52"/>
      <c r="J26" s="52"/>
      <c r="K26" s="52"/>
      <c r="L26" s="63"/>
    </row>
    <row r="27" spans="1:12" ht="21" x14ac:dyDescent="0.35">
      <c r="A27" s="57" t="s">
        <v>31</v>
      </c>
      <c r="B27" s="58"/>
      <c r="C27" s="58"/>
      <c r="D27" s="58"/>
      <c r="E27" s="59"/>
      <c r="F27" s="39">
        <v>12916.67</v>
      </c>
      <c r="G27" s="37">
        <f t="shared" si="0"/>
        <v>155000.04</v>
      </c>
      <c r="H27" s="40"/>
      <c r="I27" s="52"/>
      <c r="J27" s="52"/>
      <c r="K27" s="52"/>
      <c r="L27" s="52"/>
    </row>
    <row r="28" spans="1:12" ht="21" x14ac:dyDescent="0.35">
      <c r="A28" s="57" t="s">
        <v>32</v>
      </c>
      <c r="B28" s="58"/>
      <c r="C28" s="58"/>
      <c r="D28" s="58"/>
      <c r="E28" s="59"/>
      <c r="F28" s="39">
        <v>15000</v>
      </c>
      <c r="G28" s="37">
        <f t="shared" si="0"/>
        <v>180000</v>
      </c>
      <c r="H28" s="40"/>
      <c r="I28" s="52"/>
      <c r="J28" s="52"/>
      <c r="K28" s="52"/>
      <c r="L28" s="52"/>
    </row>
    <row r="29" spans="1:12" ht="21" x14ac:dyDescent="0.35">
      <c r="A29" s="57" t="s">
        <v>33</v>
      </c>
      <c r="B29" s="58"/>
      <c r="C29" s="58"/>
      <c r="D29" s="58"/>
      <c r="E29" s="59"/>
      <c r="F29" s="39">
        <v>5100</v>
      </c>
      <c r="G29" s="37">
        <f t="shared" si="0"/>
        <v>61200</v>
      </c>
      <c r="H29" s="40"/>
      <c r="I29" s="52"/>
      <c r="J29" s="52"/>
      <c r="K29" s="52"/>
      <c r="L29" s="52"/>
    </row>
    <row r="30" spans="1:12" ht="21" x14ac:dyDescent="0.35">
      <c r="A30" s="57" t="s">
        <v>34</v>
      </c>
      <c r="B30" s="58"/>
      <c r="C30" s="58"/>
      <c r="D30" s="58"/>
      <c r="E30" s="59"/>
      <c r="F30" s="39">
        <v>10635.6</v>
      </c>
      <c r="G30" s="39">
        <f t="shared" si="0"/>
        <v>127627.20000000001</v>
      </c>
      <c r="H30" s="40"/>
      <c r="I30" s="52"/>
      <c r="J30" s="52"/>
      <c r="K30" s="52"/>
      <c r="L30" s="52"/>
    </row>
    <row r="31" spans="1:12" ht="21" x14ac:dyDescent="0.35">
      <c r="A31" s="57" t="s">
        <v>35</v>
      </c>
      <c r="B31" s="58"/>
      <c r="C31" s="58"/>
      <c r="D31" s="58"/>
      <c r="E31" s="59"/>
      <c r="F31" s="39">
        <v>1500</v>
      </c>
      <c r="G31" s="39">
        <f t="shared" si="0"/>
        <v>18000</v>
      </c>
      <c r="H31" s="40"/>
      <c r="I31" s="52"/>
      <c r="J31" s="52"/>
      <c r="K31" s="52"/>
      <c r="L31" s="52"/>
    </row>
    <row r="32" spans="1:12" ht="21" x14ac:dyDescent="0.35">
      <c r="A32" s="57" t="s">
        <v>36</v>
      </c>
      <c r="B32" s="58"/>
      <c r="C32" s="58"/>
      <c r="D32" s="58"/>
      <c r="E32" s="59"/>
      <c r="F32" s="39">
        <v>835</v>
      </c>
      <c r="G32" s="39">
        <v>10000</v>
      </c>
      <c r="H32" s="40"/>
      <c r="I32" s="52"/>
      <c r="J32" s="52"/>
      <c r="K32" s="52"/>
      <c r="L32" s="52"/>
    </row>
    <row r="33" spans="1:12" ht="21" x14ac:dyDescent="0.35">
      <c r="A33" s="57" t="s">
        <v>37</v>
      </c>
      <c r="B33" s="58"/>
      <c r="C33" s="58"/>
      <c r="D33" s="58"/>
      <c r="E33" s="59"/>
      <c r="F33" s="39" t="s">
        <v>48</v>
      </c>
      <c r="G33" s="39">
        <v>30000</v>
      </c>
      <c r="H33" s="40"/>
      <c r="I33" s="52"/>
      <c r="J33" s="52"/>
      <c r="K33" s="52"/>
      <c r="L33" s="52"/>
    </row>
    <row r="34" spans="1:12" ht="21" x14ac:dyDescent="0.35">
      <c r="A34" s="57" t="s">
        <v>49</v>
      </c>
      <c r="B34" s="58"/>
      <c r="C34" s="58"/>
      <c r="D34" s="58"/>
      <c r="E34" s="59"/>
      <c r="F34" s="39" t="s">
        <v>48</v>
      </c>
      <c r="G34" s="39">
        <v>60000</v>
      </c>
      <c r="H34" s="40"/>
      <c r="I34" s="52"/>
      <c r="J34" s="52"/>
      <c r="K34" s="52"/>
      <c r="L34" s="52"/>
    </row>
    <row r="35" spans="1:12" ht="21" x14ac:dyDescent="0.35">
      <c r="A35" s="57" t="s">
        <v>43</v>
      </c>
      <c r="B35" s="58"/>
      <c r="C35" s="58"/>
      <c r="D35" s="58"/>
      <c r="E35" s="59"/>
      <c r="F35" s="39" t="s">
        <v>48</v>
      </c>
      <c r="G35" s="39">
        <v>93000</v>
      </c>
      <c r="H35" s="40"/>
      <c r="I35" s="52"/>
      <c r="J35" s="52"/>
      <c r="K35" s="52"/>
      <c r="L35" s="52"/>
    </row>
    <row r="36" spans="1:12" ht="21" x14ac:dyDescent="0.35">
      <c r="A36" s="57" t="s">
        <v>38</v>
      </c>
      <c r="B36" s="58"/>
      <c r="C36" s="58"/>
      <c r="D36" s="58"/>
      <c r="E36" s="59"/>
      <c r="F36" s="39" t="s">
        <v>48</v>
      </c>
      <c r="G36" s="39">
        <v>10000</v>
      </c>
      <c r="H36" s="40"/>
      <c r="I36" s="52"/>
      <c r="J36" s="52"/>
      <c r="K36" s="52"/>
      <c r="L36" s="52"/>
    </row>
    <row r="37" spans="1:12" ht="21" x14ac:dyDescent="0.35">
      <c r="A37" s="57" t="s">
        <v>44</v>
      </c>
      <c r="B37" s="58"/>
      <c r="C37" s="58"/>
      <c r="D37" s="58"/>
      <c r="E37" s="59"/>
      <c r="F37" s="39" t="s">
        <v>48</v>
      </c>
      <c r="G37" s="39">
        <v>120000</v>
      </c>
      <c r="H37" s="40"/>
      <c r="I37" s="52"/>
      <c r="J37" s="52"/>
      <c r="K37" s="52"/>
      <c r="L37" s="52"/>
    </row>
    <row r="38" spans="1:12" ht="21" x14ac:dyDescent="0.35">
      <c r="A38" s="57" t="s">
        <v>50</v>
      </c>
      <c r="B38" s="58"/>
      <c r="C38" s="58"/>
      <c r="D38" s="58"/>
      <c r="E38" s="59"/>
      <c r="F38" s="39" t="s">
        <v>48</v>
      </c>
      <c r="G38" s="39">
        <v>160000</v>
      </c>
      <c r="H38" s="40"/>
      <c r="I38" s="52"/>
      <c r="J38" s="52"/>
      <c r="K38" s="52"/>
      <c r="L38" s="63"/>
    </row>
    <row r="39" spans="1:12" ht="21" x14ac:dyDescent="0.35">
      <c r="A39" s="64" t="s">
        <v>51</v>
      </c>
      <c r="B39" s="65"/>
      <c r="C39" s="65"/>
      <c r="D39" s="65"/>
      <c r="E39" s="65"/>
      <c r="F39" s="39" t="s">
        <v>48</v>
      </c>
      <c r="G39" s="39">
        <v>70000</v>
      </c>
      <c r="H39" s="40"/>
      <c r="I39" s="7"/>
      <c r="J39" s="7"/>
      <c r="K39" s="7"/>
      <c r="L39" s="7"/>
    </row>
    <row r="40" spans="1:12" ht="21" x14ac:dyDescent="0.35">
      <c r="A40" s="64" t="s">
        <v>52</v>
      </c>
      <c r="B40" s="65"/>
      <c r="C40" s="65"/>
      <c r="D40" s="65"/>
      <c r="E40" s="65"/>
      <c r="F40" s="39" t="s">
        <v>48</v>
      </c>
      <c r="G40" s="39">
        <v>70000</v>
      </c>
      <c r="H40" s="40"/>
      <c r="I40" s="7"/>
      <c r="J40" s="7"/>
      <c r="K40" s="7"/>
      <c r="L40" s="7"/>
    </row>
    <row r="41" spans="1:12" ht="21" x14ac:dyDescent="0.35">
      <c r="A41" s="57" t="s">
        <v>39</v>
      </c>
      <c r="B41" s="58"/>
      <c r="C41" s="58"/>
      <c r="D41" s="58"/>
      <c r="E41" s="59"/>
      <c r="F41" s="39">
        <v>2083</v>
      </c>
      <c r="G41" s="39">
        <v>25000</v>
      </c>
      <c r="H41" s="40"/>
      <c r="I41" s="52"/>
      <c r="J41" s="52"/>
      <c r="K41" s="52"/>
      <c r="L41" s="52"/>
    </row>
    <row r="42" spans="1:12" ht="21" x14ac:dyDescent="0.35">
      <c r="A42" s="57" t="s">
        <v>40</v>
      </c>
      <c r="B42" s="58"/>
      <c r="C42" s="58"/>
      <c r="D42" s="58"/>
      <c r="E42" s="59"/>
      <c r="F42" s="39">
        <v>7500</v>
      </c>
      <c r="G42" s="39">
        <v>30000</v>
      </c>
      <c r="H42" s="40"/>
      <c r="I42" s="52"/>
      <c r="J42" s="52"/>
      <c r="K42" s="52"/>
      <c r="L42" s="52"/>
    </row>
    <row r="43" spans="1:12" ht="21" x14ac:dyDescent="0.35">
      <c r="A43" s="57" t="s">
        <v>53</v>
      </c>
      <c r="B43" s="58"/>
      <c r="C43" s="58"/>
      <c r="D43" s="58"/>
      <c r="E43" s="59"/>
      <c r="F43" s="39" t="s">
        <v>48</v>
      </c>
      <c r="G43" s="39">
        <v>4000</v>
      </c>
      <c r="H43" s="40"/>
      <c r="I43" s="52"/>
      <c r="J43" s="52"/>
      <c r="K43" s="52"/>
      <c r="L43" s="63"/>
    </row>
    <row r="44" spans="1:12" ht="21" x14ac:dyDescent="0.35">
      <c r="A44" s="57" t="s">
        <v>19</v>
      </c>
      <c r="B44" s="58"/>
      <c r="C44" s="58"/>
      <c r="D44" s="58"/>
      <c r="E44" s="59"/>
      <c r="F44" s="39">
        <v>52550</v>
      </c>
      <c r="G44" s="39">
        <f>SUM(F44*12)</f>
        <v>630600</v>
      </c>
      <c r="H44" s="40"/>
      <c r="I44" s="52"/>
      <c r="J44" s="52"/>
      <c r="K44" s="52"/>
      <c r="L44" s="52"/>
    </row>
    <row r="45" spans="1:12" ht="21" x14ac:dyDescent="0.35">
      <c r="A45" s="57" t="s">
        <v>20</v>
      </c>
      <c r="B45" s="58"/>
      <c r="C45" s="58"/>
      <c r="D45" s="58"/>
      <c r="E45" s="59"/>
      <c r="F45" s="39">
        <v>23049.91</v>
      </c>
      <c r="G45" s="39">
        <v>292556.55</v>
      </c>
      <c r="H45" s="40"/>
      <c r="I45" s="52"/>
      <c r="J45" s="52"/>
      <c r="K45" s="52"/>
      <c r="L45" s="52"/>
    </row>
    <row r="46" spans="1:12" ht="21" x14ac:dyDescent="0.35">
      <c r="A46" s="57" t="s">
        <v>54</v>
      </c>
      <c r="B46" s="58"/>
      <c r="C46" s="58"/>
      <c r="D46" s="58"/>
      <c r="E46" s="59"/>
      <c r="F46" s="39" t="s">
        <v>48</v>
      </c>
      <c r="G46" s="39">
        <v>38500</v>
      </c>
      <c r="H46" s="40"/>
      <c r="I46" s="52"/>
      <c r="J46" s="52"/>
      <c r="K46" s="52"/>
      <c r="L46" s="52"/>
    </row>
    <row r="47" spans="1:12" ht="21" x14ac:dyDescent="0.35">
      <c r="A47" s="57" t="s">
        <v>41</v>
      </c>
      <c r="B47" s="58"/>
      <c r="C47" s="58"/>
      <c r="D47" s="58"/>
      <c r="E47" s="59"/>
      <c r="F47" s="39">
        <v>32475.51</v>
      </c>
      <c r="G47" s="39">
        <v>389706.09</v>
      </c>
      <c r="H47" s="40"/>
      <c r="I47" s="52"/>
      <c r="J47" s="52"/>
      <c r="K47" s="52"/>
      <c r="L47" s="52"/>
    </row>
    <row r="48" spans="1:12" ht="21.75" thickBot="1" x14ac:dyDescent="0.4">
      <c r="A48" s="60" t="s">
        <v>42</v>
      </c>
      <c r="B48" s="61"/>
      <c r="C48" s="61"/>
      <c r="D48" s="61"/>
      <c r="E48" s="61"/>
      <c r="F48" s="41">
        <f>SUM(F24:F47)</f>
        <v>356160.196</v>
      </c>
      <c r="G48" s="41">
        <f>SUM(G24:G47)</f>
        <v>4885363.9520000005</v>
      </c>
      <c r="H48" s="42">
        <f>SUM(H24:H47)</f>
        <v>0</v>
      </c>
      <c r="I48" s="52"/>
      <c r="J48" s="52"/>
      <c r="K48" s="52"/>
      <c r="L48" s="52"/>
    </row>
    <row r="49" spans="1:12" ht="18.75" x14ac:dyDescent="0.3">
      <c r="A49" s="12"/>
      <c r="B49" s="8"/>
      <c r="C49" s="8"/>
      <c r="D49" s="8"/>
      <c r="E49" s="8"/>
      <c r="F49" s="9"/>
      <c r="G49" s="9"/>
      <c r="H49" s="4"/>
      <c r="I49" s="7"/>
      <c r="J49" s="7"/>
      <c r="K49" s="7"/>
      <c r="L49" s="7"/>
    </row>
    <row r="50" spans="1:12" ht="18.75" x14ac:dyDescent="0.3">
      <c r="A50" s="10"/>
      <c r="B50" s="10"/>
      <c r="C50" s="10"/>
      <c r="D50" s="56"/>
      <c r="E50" s="56"/>
      <c r="F50" s="56"/>
      <c r="G50" s="56"/>
      <c r="H50" s="56"/>
      <c r="I50" s="56"/>
      <c r="J50" s="56"/>
      <c r="K50" s="10"/>
      <c r="L50" s="10"/>
    </row>
    <row r="51" spans="1:12" ht="18.75" x14ac:dyDescent="0.3">
      <c r="A51" s="62"/>
      <c r="B51" s="62"/>
      <c r="C51" s="62"/>
      <c r="D51" s="62"/>
      <c r="E51" s="62"/>
      <c r="F51" s="4"/>
      <c r="G51" s="4"/>
      <c r="H51" s="4"/>
      <c r="I51" s="52"/>
      <c r="J51" s="52"/>
      <c r="K51" s="52"/>
      <c r="L51" s="52"/>
    </row>
    <row r="52" spans="1:12" ht="18.75" x14ac:dyDescent="0.3">
      <c r="A52" s="62"/>
      <c r="B52" s="62"/>
      <c r="C52" s="62"/>
      <c r="D52" s="62"/>
      <c r="E52" s="62"/>
      <c r="F52" s="4"/>
      <c r="G52" s="4"/>
      <c r="H52" s="4"/>
      <c r="I52" s="52"/>
      <c r="J52" s="52"/>
      <c r="K52" s="52"/>
      <c r="L52" s="52"/>
    </row>
    <row r="53" spans="1:12" ht="18.75" x14ac:dyDescent="0.3">
      <c r="A53" s="62"/>
      <c r="B53" s="62"/>
      <c r="C53" s="62"/>
      <c r="D53" s="62"/>
      <c r="E53" s="62"/>
      <c r="F53" s="4"/>
      <c r="G53" s="4"/>
      <c r="H53" s="4"/>
      <c r="I53" s="52"/>
      <c r="J53" s="52"/>
      <c r="K53" s="52"/>
      <c r="L53" s="52"/>
    </row>
    <row r="54" spans="1:12" ht="18.75" x14ac:dyDescent="0.3">
      <c r="A54" s="62"/>
      <c r="B54" s="62"/>
      <c r="C54" s="62"/>
      <c r="D54" s="62"/>
      <c r="E54" s="62"/>
      <c r="F54" s="4"/>
      <c r="G54" s="4"/>
      <c r="H54" s="4"/>
      <c r="I54" s="52"/>
      <c r="J54" s="52"/>
      <c r="K54" s="52"/>
      <c r="L54" s="52"/>
    </row>
    <row r="55" spans="1:12" x14ac:dyDescent="0.25">
      <c r="A55" s="55"/>
      <c r="B55" s="55"/>
      <c r="C55" s="55"/>
      <c r="D55" s="55"/>
      <c r="E55" s="55"/>
      <c r="F55" s="1"/>
      <c r="G55" s="1"/>
      <c r="H55" s="1"/>
      <c r="I55" s="53"/>
      <c r="J55" s="53"/>
      <c r="K55" s="53"/>
      <c r="L55" s="53"/>
    </row>
    <row r="56" spans="1:12" x14ac:dyDescent="0.25">
      <c r="A56" s="53"/>
      <c r="B56" s="53"/>
      <c r="C56" s="53"/>
      <c r="D56" s="53"/>
      <c r="E56" s="53"/>
      <c r="F56" s="1"/>
      <c r="G56" s="1"/>
      <c r="H56" s="1"/>
      <c r="I56" s="53"/>
      <c r="J56" s="53"/>
      <c r="K56" s="53"/>
      <c r="L56" s="53"/>
    </row>
    <row r="57" spans="1:12" x14ac:dyDescent="0.25">
      <c r="A57" s="53"/>
      <c r="B57" s="53"/>
      <c r="C57" s="53"/>
      <c r="D57" s="53"/>
      <c r="E57" s="53"/>
      <c r="F57" s="1"/>
      <c r="G57" s="1"/>
      <c r="H57" s="1"/>
      <c r="I57" s="53"/>
      <c r="J57" s="53"/>
      <c r="K57" s="53"/>
      <c r="L57" s="53"/>
    </row>
    <row r="58" spans="1:12" x14ac:dyDescent="0.25">
      <c r="A58" s="53"/>
      <c r="B58" s="53"/>
      <c r="C58" s="53"/>
      <c r="D58" s="53"/>
      <c r="E58" s="53"/>
      <c r="F58" s="1"/>
      <c r="G58" s="1"/>
      <c r="H58" s="1"/>
      <c r="I58" s="53"/>
      <c r="J58" s="53"/>
      <c r="K58" s="53"/>
      <c r="L58" s="53"/>
    </row>
    <row r="59" spans="1:12" x14ac:dyDescent="0.25">
      <c r="A59" s="53"/>
      <c r="B59" s="53"/>
      <c r="C59" s="53"/>
      <c r="D59" s="53"/>
      <c r="E59" s="53"/>
      <c r="F59" s="1"/>
      <c r="G59" s="1"/>
      <c r="H59" s="1"/>
      <c r="I59" s="53"/>
      <c r="J59" s="53"/>
      <c r="K59" s="53"/>
      <c r="L59" s="53"/>
    </row>
    <row r="60" spans="1:12" x14ac:dyDescent="0.25">
      <c r="A60" s="53"/>
      <c r="B60" s="53"/>
      <c r="C60" s="53"/>
      <c r="D60" s="53"/>
      <c r="E60" s="53"/>
      <c r="F60" s="1"/>
      <c r="G60" s="1"/>
      <c r="H60" s="1"/>
      <c r="I60" s="53"/>
      <c r="J60" s="53"/>
      <c r="K60" s="53"/>
      <c r="L60" s="53"/>
    </row>
    <row r="61" spans="1:12" x14ac:dyDescent="0.25">
      <c r="A61" s="53"/>
      <c r="B61" s="53"/>
      <c r="C61" s="53"/>
      <c r="D61" s="53"/>
      <c r="E61" s="53"/>
      <c r="F61" s="1"/>
      <c r="G61" s="1"/>
      <c r="H61" s="1"/>
      <c r="I61" s="53"/>
      <c r="J61" s="53"/>
      <c r="K61" s="53"/>
      <c r="L61" s="53"/>
    </row>
    <row r="62" spans="1:12" x14ac:dyDescent="0.25">
      <c r="A62" s="53"/>
      <c r="B62" s="53"/>
      <c r="C62" s="53"/>
      <c r="D62" s="53"/>
      <c r="E62" s="53"/>
      <c r="F62" s="1"/>
      <c r="G62" s="1"/>
      <c r="H62" s="1"/>
      <c r="I62" s="53"/>
      <c r="J62" s="53"/>
      <c r="K62" s="53"/>
      <c r="L62" s="53"/>
    </row>
    <row r="63" spans="1:12" x14ac:dyDescent="0.25">
      <c r="A63" s="54"/>
      <c r="B63" s="53"/>
      <c r="C63" s="53"/>
      <c r="D63" s="53"/>
      <c r="E63" s="53"/>
      <c r="F63" s="1"/>
      <c r="G63" s="1"/>
      <c r="H63" s="1"/>
      <c r="I63" s="53"/>
      <c r="J63" s="53"/>
      <c r="K63" s="53"/>
      <c r="L63" s="53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</sheetData>
  <mergeCells count="101">
    <mergeCell ref="A18:E18"/>
    <mergeCell ref="C19:D19"/>
    <mergeCell ref="C22:D22"/>
    <mergeCell ref="F22:H22"/>
    <mergeCell ref="A17:E17"/>
    <mergeCell ref="A1:B1"/>
    <mergeCell ref="E7:H7"/>
    <mergeCell ref="G9:H9"/>
    <mergeCell ref="I9:K9"/>
    <mergeCell ref="I10:K10"/>
    <mergeCell ref="A9:C9"/>
    <mergeCell ref="A16:C16"/>
    <mergeCell ref="F1:L1"/>
    <mergeCell ref="F2:L2"/>
    <mergeCell ref="F3:L3"/>
    <mergeCell ref="F5:L5"/>
    <mergeCell ref="F4:L4"/>
    <mergeCell ref="A11:C11"/>
    <mergeCell ref="D12:H12"/>
    <mergeCell ref="A13:C13"/>
    <mergeCell ref="A14:C14"/>
    <mergeCell ref="A15:C15"/>
    <mergeCell ref="I22:L22"/>
    <mergeCell ref="A20:E20"/>
    <mergeCell ref="A21:E21"/>
    <mergeCell ref="A35:E35"/>
    <mergeCell ref="A23:E23"/>
    <mergeCell ref="A24:E24"/>
    <mergeCell ref="A26:E26"/>
    <mergeCell ref="A27:E27"/>
    <mergeCell ref="A28:E28"/>
    <mergeCell ref="A29:E29"/>
    <mergeCell ref="A25:E25"/>
    <mergeCell ref="I23:L23"/>
    <mergeCell ref="I24:L24"/>
    <mergeCell ref="I26:L26"/>
    <mergeCell ref="I27:L27"/>
    <mergeCell ref="I28:L28"/>
    <mergeCell ref="I31:L31"/>
    <mergeCell ref="I32:L32"/>
    <mergeCell ref="I33:L33"/>
    <mergeCell ref="I34:L34"/>
    <mergeCell ref="I35:L35"/>
    <mergeCell ref="I29:L29"/>
    <mergeCell ref="A51:E51"/>
    <mergeCell ref="A52:E52"/>
    <mergeCell ref="A53:E53"/>
    <mergeCell ref="A54:E54"/>
    <mergeCell ref="A36:E36"/>
    <mergeCell ref="A37:E37"/>
    <mergeCell ref="A38:E38"/>
    <mergeCell ref="A41:E41"/>
    <mergeCell ref="A42:E42"/>
    <mergeCell ref="A43:E43"/>
    <mergeCell ref="A30:E30"/>
    <mergeCell ref="A31:E31"/>
    <mergeCell ref="A32:E32"/>
    <mergeCell ref="A33:E33"/>
    <mergeCell ref="A34:E34"/>
    <mergeCell ref="I43:L43"/>
    <mergeCell ref="I30:L30"/>
    <mergeCell ref="A39:E39"/>
    <mergeCell ref="A40:E40"/>
    <mergeCell ref="I36:L36"/>
    <mergeCell ref="I37:L37"/>
    <mergeCell ref="I38:L38"/>
    <mergeCell ref="I41:L41"/>
    <mergeCell ref="I42:L42"/>
    <mergeCell ref="D50:J50"/>
    <mergeCell ref="I44:L44"/>
    <mergeCell ref="I45:L45"/>
    <mergeCell ref="I46:L46"/>
    <mergeCell ref="I47:L47"/>
    <mergeCell ref="I48:L48"/>
    <mergeCell ref="A44:E44"/>
    <mergeCell ref="A45:E45"/>
    <mergeCell ref="A46:E46"/>
    <mergeCell ref="A47:E47"/>
    <mergeCell ref="A48:E48"/>
    <mergeCell ref="I51:L51"/>
    <mergeCell ref="I52:L52"/>
    <mergeCell ref="I53:L53"/>
    <mergeCell ref="I54:L54"/>
    <mergeCell ref="I55:L55"/>
    <mergeCell ref="A62:E62"/>
    <mergeCell ref="A63:E63"/>
    <mergeCell ref="I56:L56"/>
    <mergeCell ref="I57:L57"/>
    <mergeCell ref="I58:L58"/>
    <mergeCell ref="I59:L59"/>
    <mergeCell ref="I60:L60"/>
    <mergeCell ref="I61:L61"/>
    <mergeCell ref="I62:L62"/>
    <mergeCell ref="I63:L63"/>
    <mergeCell ref="A56:E56"/>
    <mergeCell ref="A57:E57"/>
    <mergeCell ref="A58:E58"/>
    <mergeCell ref="A59:E59"/>
    <mergeCell ref="A60:E60"/>
    <mergeCell ref="A61:E61"/>
    <mergeCell ref="A55:E55"/>
  </mergeCells>
  <pageMargins left="0.7" right="0.7" top="0.75" bottom="0.75" header="0.3" footer="0.3"/>
  <pageSetup paperSize="9" scale="65" orientation="portrait" verticalDpi="0" r:id="rId1"/>
  <colBreaks count="1" manualBreakCount="1">
    <brk id="12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view="pageBreakPreview" topLeftCell="A37" zoomScaleNormal="100" zoomScaleSheetLayoutView="100" workbookViewId="0">
      <selection activeCell="A52" sqref="A52:E52"/>
    </sheetView>
  </sheetViews>
  <sheetFormatPr defaultRowHeight="15" x14ac:dyDescent="0.25"/>
  <cols>
    <col min="3" max="3" width="29.28515625" customWidth="1"/>
    <col min="5" max="5" width="40.5703125" customWidth="1"/>
    <col min="6" max="7" width="17.140625" customWidth="1"/>
    <col min="8" max="8" width="19.85546875" customWidth="1"/>
  </cols>
  <sheetData>
    <row r="1" spans="1:12" ht="18.75" x14ac:dyDescent="0.3">
      <c r="A1" s="81" t="s">
        <v>0</v>
      </c>
      <c r="B1" s="81"/>
      <c r="C1" s="2"/>
      <c r="D1" s="2"/>
      <c r="E1" s="2"/>
      <c r="F1" s="87" t="s">
        <v>56</v>
      </c>
      <c r="G1" s="87"/>
      <c r="H1" s="87"/>
      <c r="I1" s="87"/>
      <c r="J1" s="87"/>
      <c r="K1" s="87"/>
      <c r="L1" s="87"/>
    </row>
    <row r="2" spans="1:12" ht="18.75" x14ac:dyDescent="0.3">
      <c r="A2" s="2" t="s">
        <v>1</v>
      </c>
      <c r="B2" s="2"/>
      <c r="C2" s="2"/>
      <c r="D2" s="2"/>
      <c r="E2" s="2"/>
      <c r="F2" s="87" t="s">
        <v>55</v>
      </c>
      <c r="G2" s="87"/>
      <c r="H2" s="87"/>
      <c r="I2" s="87"/>
      <c r="J2" s="87"/>
      <c r="K2" s="87"/>
      <c r="L2" s="87"/>
    </row>
    <row r="3" spans="1:12" ht="18.75" x14ac:dyDescent="0.3">
      <c r="A3" s="2" t="s">
        <v>2</v>
      </c>
      <c r="B3" s="2"/>
      <c r="C3" s="2"/>
      <c r="D3" s="2"/>
      <c r="E3" s="2"/>
      <c r="F3" s="87" t="s">
        <v>65</v>
      </c>
      <c r="G3" s="87"/>
      <c r="H3" s="87"/>
      <c r="I3" s="87"/>
      <c r="J3" s="87"/>
      <c r="K3" s="87"/>
      <c r="L3" s="87"/>
    </row>
    <row r="4" spans="1:12" ht="18.75" x14ac:dyDescent="0.3">
      <c r="A4" s="2"/>
      <c r="B4" s="2"/>
      <c r="C4" s="2"/>
      <c r="D4" s="2"/>
      <c r="E4" s="2"/>
      <c r="F4" s="81"/>
      <c r="G4" s="81"/>
      <c r="H4" s="81"/>
      <c r="I4" s="81"/>
      <c r="J4" s="81"/>
      <c r="K4" s="81"/>
      <c r="L4" s="81"/>
    </row>
    <row r="5" spans="1:12" ht="18.75" x14ac:dyDescent="0.3">
      <c r="A5" s="51" t="s">
        <v>67</v>
      </c>
      <c r="B5" s="2"/>
      <c r="C5" s="2"/>
      <c r="D5" s="2"/>
      <c r="E5" s="2"/>
      <c r="F5" s="87" t="s">
        <v>66</v>
      </c>
      <c r="G5" s="87"/>
      <c r="H5" s="87"/>
      <c r="I5" s="87"/>
      <c r="J5" s="87"/>
      <c r="K5" s="87"/>
      <c r="L5" s="87"/>
    </row>
    <row r="6" spans="1:12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1" x14ac:dyDescent="0.35">
      <c r="A7" s="3"/>
      <c r="B7" s="3"/>
      <c r="C7" s="3"/>
      <c r="D7" s="3"/>
      <c r="E7" s="82" t="s">
        <v>57</v>
      </c>
      <c r="F7" s="82"/>
      <c r="G7" s="82"/>
      <c r="H7" s="82"/>
      <c r="I7" s="3"/>
      <c r="J7" s="3"/>
      <c r="K7" s="3"/>
      <c r="L7" s="3"/>
    </row>
    <row r="8" spans="1:12" ht="19.5" thickBot="1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8.75" x14ac:dyDescent="0.3">
      <c r="A9" s="83" t="s">
        <v>8</v>
      </c>
      <c r="B9" s="86"/>
      <c r="C9" s="86"/>
      <c r="D9" s="13" t="s">
        <v>9</v>
      </c>
      <c r="E9" s="14" t="s">
        <v>10</v>
      </c>
      <c r="F9" s="13" t="s">
        <v>11</v>
      </c>
      <c r="G9" s="83" t="s">
        <v>12</v>
      </c>
      <c r="H9" s="84"/>
      <c r="I9" s="85"/>
      <c r="J9" s="52"/>
      <c r="K9" s="52"/>
      <c r="L9" s="4"/>
    </row>
    <row r="10" spans="1:12" ht="19.5" thickBot="1" x14ac:dyDescent="0.35">
      <c r="A10" s="15"/>
      <c r="B10" s="16"/>
      <c r="C10" s="16"/>
      <c r="D10" s="17" t="s">
        <v>14</v>
      </c>
      <c r="E10" s="16" t="s">
        <v>15</v>
      </c>
      <c r="F10" s="17" t="s">
        <v>16</v>
      </c>
      <c r="G10" s="15"/>
      <c r="H10" s="18"/>
      <c r="I10" s="85"/>
      <c r="J10" s="52"/>
      <c r="K10" s="52"/>
      <c r="L10" s="4"/>
    </row>
    <row r="11" spans="1:12" ht="19.5" thickBot="1" x14ac:dyDescent="0.35">
      <c r="A11" s="67"/>
      <c r="B11" s="68"/>
      <c r="C11" s="68"/>
      <c r="D11" s="19" t="s">
        <v>13</v>
      </c>
      <c r="E11" s="20" t="s">
        <v>13</v>
      </c>
      <c r="F11" s="19" t="s">
        <v>13</v>
      </c>
      <c r="G11" s="19" t="s">
        <v>13</v>
      </c>
      <c r="H11" s="21"/>
      <c r="I11" s="11"/>
      <c r="J11" s="4"/>
      <c r="K11" s="4"/>
      <c r="L11" s="4"/>
    </row>
    <row r="12" spans="1:12" ht="19.5" thickBot="1" x14ac:dyDescent="0.35">
      <c r="A12" s="22"/>
      <c r="B12" s="20"/>
      <c r="C12" s="20"/>
      <c r="D12" s="68" t="s">
        <v>17</v>
      </c>
      <c r="E12" s="68"/>
      <c r="F12" s="68"/>
      <c r="G12" s="68"/>
      <c r="H12" s="68"/>
      <c r="I12" s="4"/>
      <c r="J12" s="4"/>
      <c r="K12" s="4"/>
      <c r="L12" s="4"/>
    </row>
    <row r="13" spans="1:12" ht="21.75" thickBot="1" x14ac:dyDescent="0.4">
      <c r="A13" s="75" t="s">
        <v>18</v>
      </c>
      <c r="B13" s="76"/>
      <c r="C13" s="77"/>
      <c r="D13" s="23">
        <v>17.16</v>
      </c>
      <c r="E13" s="24">
        <v>17729.2</v>
      </c>
      <c r="F13" s="25">
        <f>SUM(D13*E13)</f>
        <v>304233.07200000004</v>
      </c>
      <c r="G13" s="26">
        <f>SUM(F13*12)</f>
        <v>3650796.8640000005</v>
      </c>
      <c r="H13" s="19"/>
      <c r="I13" s="11"/>
      <c r="J13" s="4"/>
      <c r="K13" s="4"/>
      <c r="L13" s="4"/>
    </row>
    <row r="14" spans="1:12" ht="21.75" thickBot="1" x14ac:dyDescent="0.4">
      <c r="A14" s="75" t="s">
        <v>19</v>
      </c>
      <c r="B14" s="76"/>
      <c r="C14" s="77"/>
      <c r="D14" s="23">
        <v>3.56</v>
      </c>
      <c r="E14" s="24">
        <v>17729.2</v>
      </c>
      <c r="F14" s="25">
        <f>SUM(D14*E14)</f>
        <v>63115.952000000005</v>
      </c>
      <c r="G14" s="26">
        <f>SUM(F14*12)</f>
        <v>757391.42400000012</v>
      </c>
      <c r="H14" s="19"/>
      <c r="I14" s="4"/>
      <c r="J14" s="4"/>
      <c r="K14" s="4"/>
      <c r="L14" s="4"/>
    </row>
    <row r="15" spans="1:12" ht="21.75" thickBot="1" x14ac:dyDescent="0.4">
      <c r="A15" s="75" t="s">
        <v>20</v>
      </c>
      <c r="B15" s="76"/>
      <c r="C15" s="77"/>
      <c r="D15" s="23">
        <v>1.4</v>
      </c>
      <c r="E15" s="30">
        <v>17729.2</v>
      </c>
      <c r="F15" s="25">
        <f>SUM(D15*E15)</f>
        <v>24820.880000000001</v>
      </c>
      <c r="G15" s="26">
        <f>SUM(F15*12)</f>
        <v>297850.56</v>
      </c>
      <c r="H15" s="29"/>
      <c r="I15" s="4"/>
      <c r="J15" s="4"/>
      <c r="K15" s="4"/>
      <c r="L15" s="4"/>
    </row>
    <row r="16" spans="1:12" ht="21.75" thickBot="1" x14ac:dyDescent="0.4">
      <c r="A16" s="79" t="s">
        <v>21</v>
      </c>
      <c r="B16" s="80"/>
      <c r="C16" s="80"/>
      <c r="D16" s="80"/>
      <c r="E16" s="80"/>
      <c r="F16" s="23"/>
      <c r="G16" s="31">
        <v>40800</v>
      </c>
      <c r="H16" s="19"/>
      <c r="I16" s="11"/>
      <c r="J16" s="4"/>
      <c r="K16" s="4"/>
      <c r="L16" s="4"/>
    </row>
    <row r="17" spans="1:12" ht="21.75" thickBot="1" x14ac:dyDescent="0.4">
      <c r="A17" s="75" t="s">
        <v>58</v>
      </c>
      <c r="B17" s="76"/>
      <c r="C17" s="76"/>
      <c r="D17" s="76"/>
      <c r="E17" s="77"/>
      <c r="F17" s="32"/>
      <c r="G17" s="33">
        <v>6109.41</v>
      </c>
      <c r="H17" s="13"/>
      <c r="I17" s="11"/>
      <c r="J17" s="4"/>
      <c r="K17" s="4"/>
      <c r="L17" s="4"/>
    </row>
    <row r="18" spans="1:12" ht="21.75" thickBot="1" x14ac:dyDescent="0.4">
      <c r="A18" s="22"/>
      <c r="B18" s="20"/>
      <c r="C18" s="68" t="s">
        <v>23</v>
      </c>
      <c r="D18" s="68"/>
      <c r="E18" s="21"/>
      <c r="F18" s="23"/>
      <c r="G18" s="31">
        <f>SUM(G13:G17)</f>
        <v>4752948.2580000004</v>
      </c>
      <c r="H18" s="19"/>
      <c r="I18" s="4"/>
      <c r="J18" s="4"/>
      <c r="K18" s="4"/>
      <c r="L18" s="4"/>
    </row>
    <row r="19" spans="1:12" ht="21.75" thickBot="1" x14ac:dyDescent="0.4">
      <c r="A19" s="67" t="s">
        <v>46</v>
      </c>
      <c r="B19" s="68"/>
      <c r="C19" s="68"/>
      <c r="D19" s="68"/>
      <c r="E19" s="69"/>
      <c r="F19" s="34"/>
      <c r="G19" s="31">
        <f>SUM(G18:G18)</f>
        <v>4752948.2580000004</v>
      </c>
      <c r="H19" s="21"/>
      <c r="I19" s="11"/>
      <c r="J19" s="4"/>
      <c r="K19" s="4"/>
      <c r="L19" s="4"/>
    </row>
    <row r="20" spans="1:12" ht="19.5" thickBot="1" x14ac:dyDescent="0.35">
      <c r="A20" s="15"/>
      <c r="B20" s="16"/>
      <c r="C20" s="78" t="s">
        <v>24</v>
      </c>
      <c r="D20" s="78"/>
      <c r="E20" s="16"/>
      <c r="F20" s="67" t="s">
        <v>25</v>
      </c>
      <c r="G20" s="68"/>
      <c r="H20" s="69"/>
      <c r="I20" s="88"/>
      <c r="J20" s="56"/>
      <c r="K20" s="56"/>
      <c r="L20" s="56"/>
    </row>
    <row r="21" spans="1:12" ht="19.5" thickBot="1" x14ac:dyDescent="0.35">
      <c r="A21" s="70" t="s">
        <v>26</v>
      </c>
      <c r="B21" s="71"/>
      <c r="C21" s="71"/>
      <c r="D21" s="71"/>
      <c r="E21" s="71"/>
      <c r="F21" s="5" t="s">
        <v>27</v>
      </c>
      <c r="G21" s="5" t="s">
        <v>28</v>
      </c>
      <c r="H21" s="6"/>
      <c r="I21" s="66"/>
      <c r="J21" s="66"/>
      <c r="K21" s="66"/>
      <c r="L21" s="66"/>
    </row>
    <row r="22" spans="1:12" ht="21.75" thickBot="1" x14ac:dyDescent="0.4">
      <c r="A22" s="72" t="s">
        <v>29</v>
      </c>
      <c r="B22" s="73"/>
      <c r="C22" s="73"/>
      <c r="D22" s="73"/>
      <c r="E22" s="74"/>
      <c r="F22" s="35">
        <f>SUM(G22/12)</f>
        <v>135626.33333333334</v>
      </c>
      <c r="G22" s="49">
        <v>1627516</v>
      </c>
      <c r="H22" s="36"/>
      <c r="I22" s="52"/>
      <c r="J22" s="52"/>
      <c r="K22" s="52"/>
      <c r="L22" s="52"/>
    </row>
    <row r="23" spans="1:12" ht="21.75" thickBot="1" x14ac:dyDescent="0.4">
      <c r="A23" s="64" t="s">
        <v>47</v>
      </c>
      <c r="B23" s="65"/>
      <c r="C23" s="65"/>
      <c r="D23" s="65"/>
      <c r="E23" s="65"/>
      <c r="F23" s="35">
        <f t="shared" ref="F23:F30" si="0">SUM(G23/12)</f>
        <v>20266.083333333332</v>
      </c>
      <c r="G23" s="48">
        <v>243193</v>
      </c>
      <c r="H23" s="38"/>
      <c r="I23" s="7"/>
      <c r="J23" s="7"/>
      <c r="K23" s="7"/>
      <c r="L23" s="7"/>
    </row>
    <row r="24" spans="1:12" ht="21.75" thickBot="1" x14ac:dyDescent="0.4">
      <c r="A24" s="57" t="s">
        <v>62</v>
      </c>
      <c r="B24" s="58"/>
      <c r="C24" s="58"/>
      <c r="D24" s="58"/>
      <c r="E24" s="59"/>
      <c r="F24" s="35">
        <f t="shared" si="0"/>
        <v>31490.385833333334</v>
      </c>
      <c r="G24" s="48">
        <v>377884.63</v>
      </c>
      <c r="H24" s="40"/>
      <c r="I24" s="52"/>
      <c r="J24" s="52"/>
      <c r="K24" s="52"/>
      <c r="L24" s="63"/>
    </row>
    <row r="25" spans="1:12" ht="21.75" thickBot="1" x14ac:dyDescent="0.4">
      <c r="A25" s="57" t="s">
        <v>61</v>
      </c>
      <c r="B25" s="58"/>
      <c r="C25" s="58"/>
      <c r="D25" s="58"/>
      <c r="E25" s="59"/>
      <c r="F25" s="35">
        <f t="shared" si="0"/>
        <v>12083.333333333334</v>
      </c>
      <c r="G25" s="48">
        <v>145000</v>
      </c>
      <c r="H25" s="40"/>
      <c r="I25" s="52"/>
      <c r="J25" s="52"/>
      <c r="K25" s="52"/>
      <c r="L25" s="52"/>
    </row>
    <row r="26" spans="1:12" ht="21.75" thickBot="1" x14ac:dyDescent="0.4">
      <c r="A26" s="57" t="s">
        <v>32</v>
      </c>
      <c r="B26" s="58"/>
      <c r="C26" s="58"/>
      <c r="D26" s="58"/>
      <c r="E26" s="59"/>
      <c r="F26" s="35">
        <f t="shared" si="0"/>
        <v>13302.339166666667</v>
      </c>
      <c r="G26" s="48">
        <v>159628.07</v>
      </c>
      <c r="H26" s="40"/>
      <c r="I26" s="52"/>
      <c r="J26" s="52"/>
      <c r="K26" s="52"/>
      <c r="L26" s="52"/>
    </row>
    <row r="27" spans="1:12" ht="21.75" thickBot="1" x14ac:dyDescent="0.4">
      <c r="A27" s="57" t="s">
        <v>33</v>
      </c>
      <c r="B27" s="58"/>
      <c r="C27" s="58"/>
      <c r="D27" s="58"/>
      <c r="E27" s="59"/>
      <c r="F27" s="35">
        <f t="shared" si="0"/>
        <v>5750</v>
      </c>
      <c r="G27" s="48">
        <v>69000</v>
      </c>
      <c r="H27" s="40"/>
      <c r="I27" s="52"/>
      <c r="J27" s="52"/>
      <c r="K27" s="52"/>
      <c r="L27" s="52"/>
    </row>
    <row r="28" spans="1:12" ht="21.75" thickBot="1" x14ac:dyDescent="0.4">
      <c r="A28" s="57" t="s">
        <v>34</v>
      </c>
      <c r="B28" s="58"/>
      <c r="C28" s="58"/>
      <c r="D28" s="58"/>
      <c r="E28" s="59"/>
      <c r="F28" s="35">
        <f t="shared" si="0"/>
        <v>2954.3333333333335</v>
      </c>
      <c r="G28" s="43">
        <v>35452</v>
      </c>
      <c r="H28" s="40"/>
      <c r="I28" s="52"/>
      <c r="J28" s="52"/>
      <c r="K28" s="52"/>
      <c r="L28" s="52"/>
    </row>
    <row r="29" spans="1:12" ht="21.75" thickBot="1" x14ac:dyDescent="0.4">
      <c r="A29" s="57" t="s">
        <v>35</v>
      </c>
      <c r="B29" s="58"/>
      <c r="C29" s="58"/>
      <c r="D29" s="58"/>
      <c r="E29" s="59"/>
      <c r="F29" s="35">
        <f t="shared" si="0"/>
        <v>1875</v>
      </c>
      <c r="G29" s="43">
        <v>22500</v>
      </c>
      <c r="H29" s="40"/>
      <c r="I29" s="52"/>
      <c r="J29" s="52"/>
      <c r="K29" s="52"/>
      <c r="L29" s="52"/>
    </row>
    <row r="30" spans="1:12" ht="21" x14ac:dyDescent="0.35">
      <c r="A30" s="57" t="s">
        <v>36</v>
      </c>
      <c r="B30" s="58"/>
      <c r="C30" s="58"/>
      <c r="D30" s="58"/>
      <c r="E30" s="59"/>
      <c r="F30" s="35">
        <f t="shared" si="0"/>
        <v>1666.6666666666667</v>
      </c>
      <c r="G30" s="43">
        <v>20000</v>
      </c>
      <c r="H30" s="40"/>
      <c r="I30" s="52"/>
      <c r="J30" s="52"/>
      <c r="K30" s="52"/>
      <c r="L30" s="52"/>
    </row>
    <row r="31" spans="1:12" ht="21" x14ac:dyDescent="0.35">
      <c r="A31" s="57" t="s">
        <v>37</v>
      </c>
      <c r="B31" s="58"/>
      <c r="C31" s="58"/>
      <c r="D31" s="58"/>
      <c r="E31" s="59"/>
      <c r="F31" s="39" t="s">
        <v>48</v>
      </c>
      <c r="G31" s="43">
        <v>12000</v>
      </c>
      <c r="H31" s="40"/>
      <c r="I31" s="52"/>
      <c r="J31" s="52"/>
      <c r="K31" s="52"/>
      <c r="L31" s="52"/>
    </row>
    <row r="32" spans="1:12" ht="21" x14ac:dyDescent="0.35">
      <c r="A32" s="57" t="s">
        <v>60</v>
      </c>
      <c r="B32" s="58"/>
      <c r="C32" s="58"/>
      <c r="D32" s="58"/>
      <c r="E32" s="59"/>
      <c r="F32" s="39" t="s">
        <v>48</v>
      </c>
      <c r="G32" s="43">
        <v>122500</v>
      </c>
      <c r="H32" s="40"/>
      <c r="I32" s="52"/>
      <c r="J32" s="52"/>
      <c r="K32" s="52"/>
      <c r="L32" s="52"/>
    </row>
    <row r="33" spans="1:12" ht="21" x14ac:dyDescent="0.35">
      <c r="A33" s="57" t="s">
        <v>38</v>
      </c>
      <c r="B33" s="58"/>
      <c r="C33" s="58"/>
      <c r="D33" s="58"/>
      <c r="E33" s="59"/>
      <c r="F33" s="39" t="s">
        <v>48</v>
      </c>
      <c r="G33" s="43">
        <v>5000</v>
      </c>
      <c r="H33" s="40"/>
      <c r="I33" s="52"/>
      <c r="J33" s="52"/>
      <c r="K33" s="52"/>
      <c r="L33" s="52"/>
    </row>
    <row r="34" spans="1:12" ht="21" x14ac:dyDescent="0.35">
      <c r="A34" s="57" t="s">
        <v>44</v>
      </c>
      <c r="B34" s="58"/>
      <c r="C34" s="58"/>
      <c r="D34" s="58"/>
      <c r="E34" s="59"/>
      <c r="F34" s="39" t="s">
        <v>48</v>
      </c>
      <c r="G34" s="43">
        <v>50000</v>
      </c>
      <c r="H34" s="40"/>
      <c r="I34" s="52"/>
      <c r="J34" s="52"/>
      <c r="K34" s="52"/>
      <c r="L34" s="52"/>
    </row>
    <row r="35" spans="1:12" ht="21" x14ac:dyDescent="0.35">
      <c r="A35" s="57" t="s">
        <v>50</v>
      </c>
      <c r="B35" s="58"/>
      <c r="C35" s="58"/>
      <c r="D35" s="58"/>
      <c r="E35" s="59"/>
      <c r="F35" s="39" t="s">
        <v>48</v>
      </c>
      <c r="G35" s="43">
        <v>60000</v>
      </c>
      <c r="H35" s="40"/>
      <c r="I35" s="52"/>
      <c r="J35" s="52"/>
      <c r="K35" s="52"/>
      <c r="L35" s="63"/>
    </row>
    <row r="36" spans="1:12" ht="21" x14ac:dyDescent="0.35">
      <c r="A36" s="64" t="s">
        <v>51</v>
      </c>
      <c r="B36" s="65"/>
      <c r="C36" s="65"/>
      <c r="D36" s="65"/>
      <c r="E36" s="65"/>
      <c r="F36" s="39" t="s">
        <v>48</v>
      </c>
      <c r="G36" s="43">
        <v>23000</v>
      </c>
      <c r="H36" s="40"/>
      <c r="I36" s="7"/>
      <c r="J36" s="7"/>
      <c r="K36" s="7"/>
      <c r="L36" s="7"/>
    </row>
    <row r="37" spans="1:12" ht="21.75" thickBot="1" x14ac:dyDescent="0.4">
      <c r="A37" s="64" t="s">
        <v>52</v>
      </c>
      <c r="B37" s="65"/>
      <c r="C37" s="65"/>
      <c r="D37" s="65"/>
      <c r="E37" s="65"/>
      <c r="F37" s="39" t="s">
        <v>48</v>
      </c>
      <c r="G37" s="43">
        <v>140000</v>
      </c>
      <c r="H37" s="40"/>
      <c r="I37" s="7"/>
      <c r="J37" s="7"/>
      <c r="K37" s="7"/>
      <c r="L37" s="7"/>
    </row>
    <row r="38" spans="1:12" ht="21.75" thickBot="1" x14ac:dyDescent="0.4">
      <c r="A38" s="57" t="s">
        <v>39</v>
      </c>
      <c r="B38" s="58"/>
      <c r="C38" s="58"/>
      <c r="D38" s="58"/>
      <c r="E38" s="59"/>
      <c r="F38" s="35">
        <f t="shared" ref="F38:F39" si="1">SUM(G38/12)</f>
        <v>8333.3333333333339</v>
      </c>
      <c r="G38" s="43">
        <v>100000</v>
      </c>
      <c r="H38" s="40"/>
      <c r="I38" s="52"/>
      <c r="J38" s="52"/>
      <c r="K38" s="52"/>
      <c r="L38" s="52"/>
    </row>
    <row r="39" spans="1:12" ht="21" x14ac:dyDescent="0.35">
      <c r="A39" s="57" t="s">
        <v>40</v>
      </c>
      <c r="B39" s="58"/>
      <c r="C39" s="58"/>
      <c r="D39" s="58"/>
      <c r="E39" s="59"/>
      <c r="F39" s="35">
        <f t="shared" si="1"/>
        <v>2500</v>
      </c>
      <c r="G39" s="43">
        <v>30000</v>
      </c>
      <c r="H39" s="40"/>
      <c r="I39" s="52"/>
      <c r="J39" s="52"/>
      <c r="K39" s="52"/>
      <c r="L39" s="52"/>
    </row>
    <row r="40" spans="1:12" ht="21.75" thickBot="1" x14ac:dyDescent="0.4">
      <c r="A40" s="57" t="s">
        <v>53</v>
      </c>
      <c r="B40" s="58"/>
      <c r="C40" s="58"/>
      <c r="D40" s="58"/>
      <c r="E40" s="59"/>
      <c r="F40" s="39" t="s">
        <v>48</v>
      </c>
      <c r="G40" s="43">
        <v>4000</v>
      </c>
      <c r="H40" s="40"/>
      <c r="I40" s="52"/>
      <c r="J40" s="52"/>
      <c r="K40" s="52"/>
      <c r="L40" s="63"/>
    </row>
    <row r="41" spans="1:12" ht="21.75" thickBot="1" x14ac:dyDescent="0.4">
      <c r="A41" s="57" t="s">
        <v>19</v>
      </c>
      <c r="B41" s="58"/>
      <c r="C41" s="58"/>
      <c r="D41" s="58"/>
      <c r="E41" s="59"/>
      <c r="F41" s="35">
        <f t="shared" ref="F41:F45" si="2">SUM(G41/12)</f>
        <v>54652</v>
      </c>
      <c r="G41" s="43">
        <v>655824</v>
      </c>
      <c r="H41" s="40"/>
      <c r="I41" s="52"/>
      <c r="J41" s="52"/>
      <c r="K41" s="52"/>
      <c r="L41" s="52"/>
    </row>
    <row r="42" spans="1:12" ht="21" x14ac:dyDescent="0.35">
      <c r="A42" s="57" t="s">
        <v>20</v>
      </c>
      <c r="B42" s="58"/>
      <c r="C42" s="58"/>
      <c r="D42" s="58"/>
      <c r="E42" s="59"/>
      <c r="F42" s="35">
        <f t="shared" si="2"/>
        <v>24820.880000000001</v>
      </c>
      <c r="G42" s="43">
        <v>297850.56</v>
      </c>
      <c r="H42" s="40"/>
      <c r="I42" s="52"/>
      <c r="J42" s="52"/>
      <c r="K42" s="52"/>
      <c r="L42" s="52"/>
    </row>
    <row r="43" spans="1:12" ht="21.75" thickBot="1" x14ac:dyDescent="0.4">
      <c r="A43" s="57" t="s">
        <v>54</v>
      </c>
      <c r="B43" s="58"/>
      <c r="C43" s="58"/>
      <c r="D43" s="58"/>
      <c r="E43" s="59"/>
      <c r="F43" s="39" t="s">
        <v>48</v>
      </c>
      <c r="G43" s="43">
        <v>103000</v>
      </c>
      <c r="H43" s="40"/>
      <c r="I43" s="52"/>
      <c r="J43" s="52"/>
      <c r="K43" s="52"/>
      <c r="L43" s="52"/>
    </row>
    <row r="44" spans="1:12" ht="21.75" thickBot="1" x14ac:dyDescent="0.4">
      <c r="A44" s="57" t="s">
        <v>64</v>
      </c>
      <c r="B44" s="58"/>
      <c r="C44" s="58"/>
      <c r="D44" s="58"/>
      <c r="E44" s="59"/>
      <c r="F44" s="35">
        <f t="shared" si="2"/>
        <v>36666.666666666664</v>
      </c>
      <c r="G44" s="43">
        <v>440000</v>
      </c>
      <c r="H44" s="40"/>
      <c r="I44" s="52"/>
      <c r="J44" s="52"/>
      <c r="K44" s="52"/>
      <c r="L44" s="52"/>
    </row>
    <row r="45" spans="1:12" ht="21" x14ac:dyDescent="0.35">
      <c r="A45" s="44" t="s">
        <v>59</v>
      </c>
      <c r="B45" s="45" t="s">
        <v>63</v>
      </c>
      <c r="C45" s="45"/>
      <c r="D45" s="45"/>
      <c r="E45" s="45"/>
      <c r="F45" s="35">
        <f t="shared" si="2"/>
        <v>800</v>
      </c>
      <c r="G45" s="47">
        <v>9600</v>
      </c>
      <c r="H45" s="46"/>
      <c r="I45" s="7"/>
      <c r="J45" s="7"/>
      <c r="K45" s="7"/>
      <c r="L45" s="7"/>
    </row>
    <row r="46" spans="1:12" ht="21.75" thickBot="1" x14ac:dyDescent="0.4">
      <c r="A46" s="60" t="s">
        <v>42</v>
      </c>
      <c r="B46" s="61"/>
      <c r="C46" s="61"/>
      <c r="D46" s="61"/>
      <c r="E46" s="61"/>
      <c r="F46" s="41">
        <f>SUM(F22:F45)</f>
        <v>352787.35500000004</v>
      </c>
      <c r="G46" s="41">
        <f>SUM(G22:G45)</f>
        <v>4752948.26</v>
      </c>
      <c r="H46" s="50"/>
      <c r="I46" s="52"/>
      <c r="J46" s="52"/>
      <c r="K46" s="52"/>
      <c r="L46" s="52"/>
    </row>
    <row r="47" spans="1:12" ht="18.75" x14ac:dyDescent="0.3">
      <c r="A47" s="12"/>
      <c r="B47" s="8"/>
      <c r="C47" s="8"/>
      <c r="D47" s="8"/>
      <c r="E47" s="8"/>
      <c r="F47" s="9"/>
      <c r="G47" s="9"/>
      <c r="H47" s="4"/>
      <c r="I47" s="7"/>
      <c r="J47" s="7"/>
      <c r="K47" s="7"/>
      <c r="L47" s="7"/>
    </row>
    <row r="48" spans="1:12" ht="18.75" x14ac:dyDescent="0.3">
      <c r="A48" s="10"/>
      <c r="B48" s="10"/>
      <c r="C48" s="10"/>
      <c r="D48" s="56"/>
      <c r="E48" s="56"/>
      <c r="F48" s="56"/>
      <c r="G48" s="56"/>
      <c r="H48" s="56"/>
      <c r="I48" s="56"/>
      <c r="J48" s="56"/>
      <c r="K48" s="10"/>
      <c r="L48" s="10"/>
    </row>
    <row r="49" spans="1:12" ht="18.75" x14ac:dyDescent="0.3">
      <c r="A49" s="62"/>
      <c r="B49" s="62"/>
      <c r="C49" s="62"/>
      <c r="D49" s="62"/>
      <c r="E49" s="62"/>
      <c r="F49" s="4"/>
      <c r="G49" s="9"/>
      <c r="H49" s="4"/>
      <c r="I49" s="52"/>
      <c r="J49" s="52"/>
      <c r="K49" s="52"/>
      <c r="L49" s="52"/>
    </row>
    <row r="50" spans="1:12" ht="18.75" x14ac:dyDescent="0.3">
      <c r="A50" s="62" t="s">
        <v>68</v>
      </c>
      <c r="B50" s="62"/>
      <c r="C50" s="62"/>
      <c r="D50" s="62"/>
      <c r="E50" s="62"/>
      <c r="F50" s="4"/>
      <c r="G50" s="4"/>
      <c r="H50" s="4"/>
      <c r="I50" s="52"/>
      <c r="J50" s="52"/>
      <c r="K50" s="52"/>
      <c r="L50" s="52"/>
    </row>
    <row r="51" spans="1:12" ht="18.75" x14ac:dyDescent="0.3">
      <c r="A51" s="62"/>
      <c r="B51" s="62"/>
      <c r="C51" s="62"/>
      <c r="D51" s="62"/>
      <c r="E51" s="62"/>
      <c r="F51" s="4"/>
      <c r="G51" s="4"/>
      <c r="H51" s="4"/>
      <c r="I51" s="52"/>
      <c r="J51" s="52"/>
      <c r="K51" s="52"/>
      <c r="L51" s="52"/>
    </row>
    <row r="52" spans="1:12" ht="18.75" x14ac:dyDescent="0.3">
      <c r="A52" s="62" t="s">
        <v>69</v>
      </c>
      <c r="B52" s="62"/>
      <c r="C52" s="62"/>
      <c r="D52" s="62"/>
      <c r="E52" s="62"/>
      <c r="F52" s="4"/>
      <c r="G52" s="4"/>
      <c r="H52" s="4"/>
      <c r="I52" s="52"/>
      <c r="J52" s="52"/>
      <c r="K52" s="52"/>
      <c r="L52" s="52"/>
    </row>
    <row r="53" spans="1:12" x14ac:dyDescent="0.25">
      <c r="A53" s="55"/>
      <c r="B53" s="55"/>
      <c r="C53" s="55"/>
      <c r="D53" s="55"/>
      <c r="E53" s="55"/>
      <c r="F53" s="1"/>
      <c r="G53" s="1"/>
      <c r="H53" s="1"/>
      <c r="I53" s="53"/>
      <c r="J53" s="53"/>
      <c r="K53" s="53"/>
      <c r="L53" s="53"/>
    </row>
    <row r="54" spans="1:12" x14ac:dyDescent="0.25">
      <c r="A54" s="53"/>
      <c r="B54" s="53"/>
      <c r="C54" s="53"/>
      <c r="D54" s="53"/>
      <c r="E54" s="53"/>
      <c r="F54" s="1"/>
      <c r="G54" s="1"/>
      <c r="H54" s="1"/>
      <c r="I54" s="53"/>
      <c r="J54" s="53"/>
      <c r="K54" s="53"/>
      <c r="L54" s="53"/>
    </row>
    <row r="55" spans="1:12" x14ac:dyDescent="0.25">
      <c r="A55" s="53"/>
      <c r="B55" s="53"/>
      <c r="C55" s="53"/>
      <c r="D55" s="53"/>
      <c r="E55" s="53"/>
      <c r="F55" s="1"/>
      <c r="G55" s="1"/>
      <c r="H55" s="1"/>
      <c r="I55" s="53"/>
      <c r="J55" s="53"/>
      <c r="K55" s="53"/>
      <c r="L55" s="53"/>
    </row>
  </sheetData>
  <mergeCells count="85">
    <mergeCell ref="A11:C11"/>
    <mergeCell ref="A1:B1"/>
    <mergeCell ref="F1:L1"/>
    <mergeCell ref="F2:L2"/>
    <mergeCell ref="F3:L3"/>
    <mergeCell ref="F4:L4"/>
    <mergeCell ref="F5:L5"/>
    <mergeCell ref="E7:H7"/>
    <mergeCell ref="A9:C9"/>
    <mergeCell ref="G9:H9"/>
    <mergeCell ref="I9:K9"/>
    <mergeCell ref="I10:K10"/>
    <mergeCell ref="D12:H12"/>
    <mergeCell ref="A13:C13"/>
    <mergeCell ref="A14:C14"/>
    <mergeCell ref="A15:C15"/>
    <mergeCell ref="A16:E16"/>
    <mergeCell ref="A23:E23"/>
    <mergeCell ref="A17:E17"/>
    <mergeCell ref="C18:D18"/>
    <mergeCell ref="A19:E19"/>
    <mergeCell ref="C20:D20"/>
    <mergeCell ref="I20:L20"/>
    <mergeCell ref="A21:E21"/>
    <mergeCell ref="I21:L21"/>
    <mergeCell ref="A22:E22"/>
    <mergeCell ref="I22:L22"/>
    <mergeCell ref="F20:H20"/>
    <mergeCell ref="A24:E24"/>
    <mergeCell ref="I24:L24"/>
    <mergeCell ref="A25:E25"/>
    <mergeCell ref="I25:L25"/>
    <mergeCell ref="A26:E26"/>
    <mergeCell ref="I26:L26"/>
    <mergeCell ref="A27:E27"/>
    <mergeCell ref="I27:L27"/>
    <mergeCell ref="A28:E28"/>
    <mergeCell ref="I28:L28"/>
    <mergeCell ref="A29:E29"/>
    <mergeCell ref="I29:L29"/>
    <mergeCell ref="A33:E33"/>
    <mergeCell ref="I33:L33"/>
    <mergeCell ref="A34:E34"/>
    <mergeCell ref="I34:L34"/>
    <mergeCell ref="A30:E30"/>
    <mergeCell ref="I30:L30"/>
    <mergeCell ref="A31:E31"/>
    <mergeCell ref="I31:L31"/>
    <mergeCell ref="A32:E32"/>
    <mergeCell ref="I32:L32"/>
    <mergeCell ref="A35:E35"/>
    <mergeCell ref="I35:L35"/>
    <mergeCell ref="A36:E36"/>
    <mergeCell ref="A37:E37"/>
    <mergeCell ref="A38:E38"/>
    <mergeCell ref="I38:L38"/>
    <mergeCell ref="A39:E39"/>
    <mergeCell ref="I39:L39"/>
    <mergeCell ref="A40:E40"/>
    <mergeCell ref="I40:L40"/>
    <mergeCell ref="A41:E41"/>
    <mergeCell ref="I41:L41"/>
    <mergeCell ref="A50:E50"/>
    <mergeCell ref="I50:L50"/>
    <mergeCell ref="A42:E42"/>
    <mergeCell ref="I42:L42"/>
    <mergeCell ref="A43:E43"/>
    <mergeCell ref="I43:L43"/>
    <mergeCell ref="A44:E44"/>
    <mergeCell ref="I44:L44"/>
    <mergeCell ref="A46:E46"/>
    <mergeCell ref="I46:L46"/>
    <mergeCell ref="D48:J48"/>
    <mergeCell ref="A49:E49"/>
    <mergeCell ref="I49:L49"/>
    <mergeCell ref="A54:E54"/>
    <mergeCell ref="I54:L54"/>
    <mergeCell ref="A55:E55"/>
    <mergeCell ref="I55:L55"/>
    <mergeCell ref="A51:E51"/>
    <mergeCell ref="I51:L51"/>
    <mergeCell ref="A52:E52"/>
    <mergeCell ref="I52:L52"/>
    <mergeCell ref="A53:E53"/>
    <mergeCell ref="I53:L53"/>
  </mergeCells>
  <pageMargins left="0.25" right="0.25" top="0.75" bottom="0.75" header="0.3" footer="0.3"/>
  <pageSetup paperSize="9" scale="62" orientation="portrait" verticalDpi="0" r:id="rId1"/>
  <colBreaks count="1" manualBreakCount="1">
    <brk id="8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</vt:lpstr>
      <vt:lpstr>2018</vt:lpstr>
      <vt:lpstr>Лист3</vt:lpstr>
      <vt:lpstr>'2017'!Область_печати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2018-04-27T06:23:54Z</dcterms:modified>
</cp:coreProperties>
</file>