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855" windowWidth="19020" windowHeight="11535" tabRatio="897" firstSheet="8" activeTab="15"/>
  </bookViews>
  <sheets>
    <sheet name="УСЗН" sheetId="1" r:id="rId1"/>
    <sheet name="культура" sheetId="6" r:id="rId2"/>
    <sheet name="Землеустройство" sheetId="7" r:id="rId3"/>
    <sheet name="образование" sheetId="8" r:id="rId4"/>
    <sheet name="молодёжь" sheetId="9" r:id="rId5"/>
    <sheet name="Физкультура" sheetId="10" r:id="rId6"/>
    <sheet name="КУМИ" sheetId="11" r:id="rId7"/>
    <sheet name="финансовое управление" sheetId="12" r:id="rId8"/>
    <sheet name="Транспорт" sheetId="13" r:id="rId9"/>
    <sheet name="жизнедеятельность" sheetId="14" r:id="rId10"/>
    <sheet name="реформирование" sheetId="15" r:id="rId11"/>
    <sheet name="благоустройство" sheetId="16" r:id="rId12"/>
    <sheet name="Архив" sheetId="17" r:id="rId13"/>
    <sheet name="предпринимательство" sheetId="18" r:id="rId14"/>
    <sheet name="информационное общество" sheetId="19" r:id="rId15"/>
    <sheet name="обеспечение жильем" sheetId="20" r:id="rId16"/>
    <sheet name="усзн исп" sheetId="22" r:id="rId17"/>
    <sheet name="Землеустройство исп" sheetId="23" r:id="rId18"/>
  </sheets>
  <definedNames>
    <definedName name="_xlnm.Print_Titles" localSheetId="9">жизнедеятельность!$2:$4</definedName>
    <definedName name="_xlnm.Print_Titles" localSheetId="2">Землеустройство!$2:$4</definedName>
    <definedName name="_xlnm.Print_Titles" localSheetId="17">'Землеустройство исп'!$2:$4</definedName>
    <definedName name="_xlnm.Print_Titles" localSheetId="14">'информационное общество'!$2:$4</definedName>
    <definedName name="_xlnm.Print_Titles" localSheetId="1">культура!$2:$4</definedName>
    <definedName name="_xlnm.Print_Titles" localSheetId="6">КУМИ!$3:$5</definedName>
    <definedName name="_xlnm.Print_Titles" localSheetId="4">молодёжь!$2:$4</definedName>
    <definedName name="_xlnm.Print_Titles" localSheetId="15">'обеспечение жильем'!$2:$4</definedName>
    <definedName name="_xlnm.Print_Titles" localSheetId="3">образование!$3:$5</definedName>
    <definedName name="_xlnm.Print_Titles" localSheetId="13">предпринимательство!$2:$4</definedName>
    <definedName name="_xlnm.Print_Titles" localSheetId="10">реформирование!$2:$4</definedName>
    <definedName name="_xlnm.Print_Titles" localSheetId="8">Транспорт!$2:$4</definedName>
    <definedName name="_xlnm.Print_Titles" localSheetId="0">УСЗН!$28:$30</definedName>
    <definedName name="_xlnm.Print_Titles" localSheetId="16">'усзн исп'!$2:$4</definedName>
    <definedName name="_xlnm.Print_Titles" localSheetId="5">Физкультура!$2:$4</definedName>
    <definedName name="_xlnm.Print_Titles" localSheetId="7">'финансовое управление'!$2:$4</definedName>
    <definedName name="_xlnm.Print_Area" localSheetId="12">Архив!$A$1:$R$11</definedName>
    <definedName name="_xlnm.Print_Area" localSheetId="2">Землеустройство!$A$1:$R$33</definedName>
    <definedName name="_xlnm.Print_Area" localSheetId="17">'Землеустройство исп'!$A$1:$R$33</definedName>
    <definedName name="_xlnm.Print_Area" localSheetId="14">'информационное общество'!$A$1:$R$18</definedName>
    <definedName name="_xlnm.Print_Area" localSheetId="1">культура!$A$1:$R$32</definedName>
    <definedName name="_xlnm.Print_Area" localSheetId="6">КУМИ!$A$1:$R$22</definedName>
    <definedName name="_xlnm.Print_Area" localSheetId="4">молодёжь!$A$1:$R$25</definedName>
    <definedName name="_xlnm.Print_Area" localSheetId="15">'обеспечение жильем'!$A$1:$R$30</definedName>
    <definedName name="_xlnm.Print_Area" localSheetId="3">образование!$A$1:$R$31</definedName>
    <definedName name="_xlnm.Print_Area" localSheetId="13">предпринимательство!$A$1:$R$18</definedName>
    <definedName name="_xlnm.Print_Area" localSheetId="10">реформирование!$A$1:$R$43</definedName>
    <definedName name="_xlnm.Print_Area" localSheetId="8">Транспорт!$A$1:$R$26</definedName>
    <definedName name="_xlnm.Print_Area" localSheetId="0">УСЗН!$A$1:$R$79</definedName>
    <definedName name="_xlnm.Print_Area" localSheetId="16">'усзн исп'!$A$1:$R$28</definedName>
    <definedName name="_xlnm.Print_Area" localSheetId="5">Физкультура!$A$1:$R$38</definedName>
    <definedName name="_xlnm.Print_Area" localSheetId="7">'финансовое управление'!$A$1:$V$26</definedName>
  </definedNames>
  <calcPr calcId="145621"/>
</workbook>
</file>

<file path=xl/calcChain.xml><?xml version="1.0" encoding="utf-8"?>
<calcChain xmlns="http://schemas.openxmlformats.org/spreadsheetml/2006/main">
  <c r="O33" i="23" l="1"/>
  <c r="M33" i="23"/>
  <c r="K33" i="23"/>
  <c r="O30" i="23"/>
  <c r="M30" i="23"/>
  <c r="K30" i="23"/>
  <c r="O27" i="23"/>
  <c r="M27" i="23"/>
  <c r="K27" i="23"/>
  <c r="O21" i="23"/>
  <c r="M21" i="23"/>
  <c r="K21" i="23"/>
  <c r="O18" i="23"/>
  <c r="M18" i="23"/>
  <c r="K18" i="23"/>
  <c r="O15" i="23"/>
  <c r="M15" i="23"/>
  <c r="K15" i="23"/>
  <c r="O9" i="23"/>
  <c r="M9" i="23"/>
  <c r="K9" i="23"/>
  <c r="J9" i="23"/>
  <c r="L9" i="23" s="1"/>
  <c r="N9" i="23" s="1"/>
  <c r="O33" i="7" l="1"/>
  <c r="M33" i="7"/>
  <c r="K33" i="7"/>
  <c r="O30" i="7"/>
  <c r="M30" i="7"/>
  <c r="K30" i="7"/>
  <c r="O27" i="7"/>
  <c r="M27" i="7"/>
  <c r="K27" i="7"/>
  <c r="O21" i="7"/>
  <c r="M21" i="7"/>
  <c r="K21" i="7"/>
  <c r="O18" i="7"/>
  <c r="M18" i="7"/>
  <c r="K18" i="7"/>
  <c r="O15" i="7"/>
  <c r="M15" i="7"/>
  <c r="K15" i="7"/>
  <c r="O9" i="7"/>
  <c r="M9" i="7"/>
  <c r="K9" i="7"/>
  <c r="J9" i="7"/>
  <c r="L9" i="7" s="1"/>
  <c r="N9" i="7" s="1"/>
  <c r="O17" i="6" l="1"/>
  <c r="O16" i="6"/>
  <c r="O11" i="6"/>
  <c r="O7" i="6"/>
</calcChain>
</file>

<file path=xl/comments1.xml><?xml version="1.0" encoding="utf-8"?>
<comments xmlns="http://schemas.openxmlformats.org/spreadsheetml/2006/main">
  <authors>
    <author>User</author>
  </authors>
  <commentList>
    <comment ref="I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800 - 1-й квартал</t>
        </r>
      </text>
    </comment>
    <comment ref="O1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217301/71158=3054
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215343-1й квартал
</t>
        </r>
      </text>
    </comment>
  </commentList>
</comments>
</file>

<file path=xl/sharedStrings.xml><?xml version="1.0" encoding="utf-8"?>
<sst xmlns="http://schemas.openxmlformats.org/spreadsheetml/2006/main" count="1587" uniqueCount="559">
  <si>
    <t>№ п/п</t>
  </si>
  <si>
    <t>Цель, задачи, показатели результативности</t>
  </si>
  <si>
    <t>Ед. измере-ния</t>
  </si>
  <si>
    <t>Весовой критерий</t>
  </si>
  <si>
    <t>Отчетный период (два предшествующих года)</t>
  </si>
  <si>
    <t>Плановый период</t>
  </si>
  <si>
    <t>Примечание (оценка рисков невыполнения показателей по программе, причины не выполнения, выбор действий по преодолению)</t>
  </si>
  <si>
    <t>январь - март</t>
  </si>
  <si>
    <t>январь - июнь</t>
  </si>
  <si>
    <t>январь-сентябрь</t>
  </si>
  <si>
    <t>значение на конец года</t>
  </si>
  <si>
    <t>факт</t>
  </si>
  <si>
    <t>план</t>
  </si>
  <si>
    <t>Задача 1</t>
  </si>
  <si>
    <t>Задача 2</t>
  </si>
  <si>
    <t>Полное и своевременное исполнение переданных государственных полномочий по предоставлению мер социальной поддержки населению</t>
  </si>
  <si>
    <t>Удельный вес граждан, получающих меры социальной поддержки адресно (с учетом доходности), в общей численности граждан, имеющих на них право</t>
  </si>
  <si>
    <t>Предоставление мер социальной поддержки отдельным категориям граждан, в том числе инвалидам</t>
  </si>
  <si>
    <t>Повышение качества жизни отдельных категорий граждан, в том числе инвалидов, степени их социальной защищенности</t>
  </si>
  <si>
    <t>Создание благоприятных условий для функционирования института семьи, рождения детей</t>
  </si>
  <si>
    <t>Социальная поддержка семей, имеющих детей</t>
  </si>
  <si>
    <t xml:space="preserve">Удельный вес семей с детьми, получающих меры социальной поддержки, в общей численности семей с детьми, имеющих
 на них право </t>
  </si>
  <si>
    <t>Задача 3</t>
  </si>
  <si>
    <t>Социальная поддержка граждан при оплате жилого помещения и коммунальных услуг</t>
  </si>
  <si>
    <t>Обеспечение социальной поддержки граждан на оплату жилого помещения и коммунальных услуг</t>
  </si>
  <si>
    <t>Цель 2</t>
  </si>
  <si>
    <t>Цель 1</t>
  </si>
  <si>
    <t>Повышение качества и доступности предоставления услуг по социальному обслуживанию</t>
  </si>
  <si>
    <t>Задача 4</t>
  </si>
  <si>
    <t>Обеспечение потребностей граждан пожилого возраста, инвалидов в социальном обслуживании</t>
  </si>
  <si>
    <t>Повышение качества и доступности социальных услуг населению</t>
  </si>
  <si>
    <t>Задача 5</t>
  </si>
  <si>
    <t>Создание условий эффективного развития сферы социальной поддержки и социального обслуживания населения муниципального образования город Минусинск</t>
  </si>
  <si>
    <t>Обеспечение реализации муниципальной программы и прочие мероприятия</t>
  </si>
  <si>
    <t xml:space="preserve">Удельный вес обоснованных жалоб к числу граждан, которым предоставлены государственные услуги по социальной поддержке в календарном году </t>
  </si>
  <si>
    <t>5.2.</t>
  </si>
  <si>
    <t>5.1.</t>
  </si>
  <si>
    <t>Подпрограмма</t>
  </si>
  <si>
    <t>4.3.</t>
  </si>
  <si>
    <t>4.2.</t>
  </si>
  <si>
    <t xml:space="preserve">подпрограмма </t>
  </si>
  <si>
    <t>Доля граждан, получающих регулярные денежные выплаты, от числа граждан, имеющих на них право</t>
  </si>
  <si>
    <t>Удельный вес граждан, получающих меры социальной поддержки на оплату жилого помещения и коммунальных услуг, в общей численности граждан, проживающих на территории города Минусинска и имеющих право на их получение</t>
  </si>
  <si>
    <t>Охват граждан пожилого возраста и инвалидов всеми видами социального обслуживания на дому (на 1000 пенсионеров)</t>
  </si>
  <si>
    <t xml:space="preserve">Уровень исполнения субвенций на реализацию переданных государственных полномочий 
</t>
  </si>
  <si>
    <t>Целе-вой пока-затель 1</t>
  </si>
  <si>
    <t>Целе-вой пока-затель 2</t>
  </si>
  <si>
    <t>1.1.</t>
  </si>
  <si>
    <t>2.1.</t>
  </si>
  <si>
    <t>3.1.</t>
  </si>
  <si>
    <t>Целе-вой пока-затель 3</t>
  </si>
  <si>
    <t>Целе-вой пока-затель 4</t>
  </si>
  <si>
    <t>4.1.</t>
  </si>
  <si>
    <t>%</t>
  </si>
  <si>
    <t>руб.</t>
  </si>
  <si>
    <t>чел.</t>
  </si>
  <si>
    <t>X</t>
  </si>
  <si>
    <t>Обеспечение пожизненного содержания с иждивением</t>
  </si>
  <si>
    <t>Доля граждан, заключивших с МБУ «Центр социального обслуживания граждан пожилого возраста и инвалидов» договор пожизненного содержания с иждивением в общем числе граждан, обратившихся за заключением договора</t>
  </si>
  <si>
    <t>Уменьшение количества получателей (увеличение дохода семьи)</t>
  </si>
  <si>
    <t>Цель</t>
  </si>
  <si>
    <t>Удельный вес населения, участвующего в платных культурно-досуговых мероприятиях, проводимых муниципальными учреждениями культуры</t>
  </si>
  <si>
    <t>Количество экземпляров новых поступлений в библиотечные фонды общедоступных библиотек на 1 тыс. человек населения</t>
  </si>
  <si>
    <t>Создание условий для развития и реализации культурного и духовного потенциала населения города Минусинска</t>
  </si>
  <si>
    <t>экз</t>
  </si>
  <si>
    <t>Сохранение и эффективное использование культурного наследия города Минусинска</t>
  </si>
  <si>
    <t>подпрограмма "Культурное наследие"</t>
  </si>
  <si>
    <t>Количество посетителей общедоступных библиотек города в расчете на 1 тыс. человек населения</t>
  </si>
  <si>
    <t>Среднее число книговыдач в расчете на 1 тыс. человек населения</t>
  </si>
  <si>
    <t>Доля представленных (во всех формах) зрителю музейных предметов от общего количества предметов основого фонда музеев</t>
  </si>
  <si>
    <t>Увеличение посещаемости музейных учреждений города Минусинска</t>
  </si>
  <si>
    <t>посещений на 1 жителя в год</t>
  </si>
  <si>
    <t>Обеспечение идоступа населения города Минусинска к культурным благам и участию в культурной жизни</t>
  </si>
  <si>
    <t>подпрограмма "Искусство и народное творчество"</t>
  </si>
  <si>
    <t>Число клубных формирований на 1000 жителей</t>
  </si>
  <si>
    <t xml:space="preserve">Ед. </t>
  </si>
  <si>
    <t>Число участников клубных формирований на 1000 жителей</t>
  </si>
  <si>
    <t>Число участников клубных формирований для детей в возрасте до 14 лет вкличительно на 1000 жителей</t>
  </si>
  <si>
    <t>Увеличение численности участников культурно-досуговых мероприятий</t>
  </si>
  <si>
    <t>по сравнению с предыдущим годом</t>
  </si>
  <si>
    <t>Создание условий для устойчивого развития отрасли "Культура" в городе Минусинске</t>
  </si>
  <si>
    <t>Подпрограмма "Обеспечение условий реализации программы и прочие мероприятия"</t>
  </si>
  <si>
    <t>Доля детей, привлекаемых к участию в творческих мероприятиях, в общем числе детей</t>
  </si>
  <si>
    <t>Количество специалистов, повысивших квалификацию, прошедших переподготовку, обученных на семинарах и других мероприятиях</t>
  </si>
  <si>
    <t>Доля музеев, имеющих сайт в сети Интернет, в общем количестве музеев</t>
  </si>
  <si>
    <t>Количество библиографических записей электронного каталога</t>
  </si>
  <si>
    <t>тыс. ед</t>
  </si>
  <si>
    <t>Число получателей денежных поощрений лучшим творческим работникам, работникам организаций культуры и образовательных учреждений в области культуры, талантливой молодежи в сфере культуры и искусства.</t>
  </si>
  <si>
    <t>Своевременность разработки нормативных правовых актов, регулирующих порядок расходования средств городского бюджета, принятие которых необходимо в соответствии с решением о городском бюджете за отчетный год</t>
  </si>
  <si>
    <t>баллы</t>
  </si>
  <si>
    <t xml:space="preserve">Своевременность представления уточненного фрагмента реестра расходных обязательств главного распорядителя </t>
  </si>
  <si>
    <t xml:space="preserve">Уровень исполнения расходов главного распорядителя за счет средств городского  бюджета (без учета межбюджетных трансфертов, имеющих целевое  назначение, из федерального бюджета)  </t>
  </si>
  <si>
    <t xml:space="preserve">Своевременность утверждения муниципальных заданий подведомственным главному распорядителю учреждениям на текущий финансовый год и плановый период </t>
  </si>
  <si>
    <t>Соблюдение сроков представления главным распорядителем  годовой бюджетной отчетности</t>
  </si>
  <si>
    <t>Объем налоговых и неналоговых доходов городского бюджета  в общем объеме доходов городского бюджета</t>
  </si>
  <si>
    <t>Отсутствие в городском бюджете просроченной кредиторской задолженности по выплате заработной платы с начислениями работникам бюджетной сферы и по исполнению обязательств перед гражданами</t>
  </si>
  <si>
    <t>Доля расходов городского бюджета, формируемых в рамках муниципальных программ муниципального образования город Минусинск;</t>
  </si>
  <si>
    <t>Доля органов местного самоуправления и главных распорядителей бюджетных средств, обеспеченных возможностью работы в информационных системах планирования и исполнения городского бюджета</t>
  </si>
  <si>
    <t>Доля полученных заключений Экспертного совета, осуществляющего проведение публичной независимой экспертизы проектов Решений Минусинского городского Совета депутатов в области бюджетной и налоговой политики</t>
  </si>
  <si>
    <t>Доля рассмотренных на общественном совете при финансовом управлении проектов нормативных правовых актов, касающихся принятия городского бюджета, внесения в него изменений, а также утверждения отчета об его исполнении, подготавливаемых финансовым управлением</t>
  </si>
  <si>
    <t>Доля муниципальных казенных учреждений, которым доводится муниципальное задание</t>
  </si>
  <si>
    <t>Соотношение количества фактически проведенных контрольных мероприятий к количеству запланированных</t>
  </si>
  <si>
    <t>млн. руб. </t>
  </si>
  <si>
    <t>показатели</t>
  </si>
  <si>
    <t>не менее 95</t>
  </si>
  <si>
    <t>Текущий год</t>
  </si>
  <si>
    <t>1-ый год</t>
  </si>
  <si>
    <t>2-ой год</t>
  </si>
  <si>
    <t>1.</t>
  </si>
  <si>
    <t>Цель 1. Организация работы в сфере земельных отношений и предоставление юридическим и физическим лицам в постоянное пользование, в безвозмездное пользование, аренду, собственность земельных участков</t>
  </si>
  <si>
    <t>1.1</t>
  </si>
  <si>
    <t>Задача1.Управление и эффективное использование земельных участков, расположенных на территории муниципального образования город Минусинск</t>
  </si>
  <si>
    <t>Мероприятие 1.1</t>
  </si>
  <si>
    <t>1.1.1</t>
  </si>
  <si>
    <t>Выполнение работ по выдаче разрешений на захоронения</t>
  </si>
  <si>
    <t>Показатель. Количество мест на кладбищах, в отношении которых выданы разрешения на захоронения</t>
  </si>
  <si>
    <t>захоронение</t>
  </si>
  <si>
    <t>Мероприятие 1.2</t>
  </si>
  <si>
    <t>1.1.2</t>
  </si>
  <si>
    <t>Выполнение кадастровых работ и обращение с заявлением о поставке  объектов недвижимости на государственный кадастровый учет</t>
  </si>
  <si>
    <t>Показатель. Количество объектов недвижимости, в отношении которых осуществлен государственный кадастровый учет</t>
  </si>
  <si>
    <t>объект  капитального строительства/земельный участок</t>
  </si>
  <si>
    <t>24/120</t>
  </si>
  <si>
    <t>6/30</t>
  </si>
  <si>
    <t>18/80</t>
  </si>
  <si>
    <t>101/112</t>
  </si>
  <si>
    <t>Мероприятие 1.3.</t>
  </si>
  <si>
    <t>1.1.3</t>
  </si>
  <si>
    <t>Выполнение работ, необходимых для подготовки документов на земельные участки, расположенные на территории города Минусинска</t>
  </si>
  <si>
    <t>Показатель. Количество земельных участков, в отношении которых оформлены документы, предусмотренные действующим законодательством</t>
  </si>
  <si>
    <t>земельный участок</t>
  </si>
  <si>
    <t>Мероприятие 1.4.</t>
  </si>
  <si>
    <t>1.1.5</t>
  </si>
  <si>
    <t>Выполнение работ, необходимых для подготовки документов о предоставлении земельных участков льготным категориям населения</t>
  </si>
  <si>
    <t>Показатель. Количество земельных участков, в отношении которых оформлены документы для льготных категорий граждан</t>
  </si>
  <si>
    <t>Мероприятие 1.5</t>
  </si>
  <si>
    <t>Выполнение работ, необходимых для рассмотрения обращений граждан и юридических лиц в сфере земельных отношений и подготовка ответов на них</t>
  </si>
  <si>
    <t>Показатель. Количество рассмотренных обращений по вопросам земельных отношений</t>
  </si>
  <si>
    <t>обращение</t>
  </si>
  <si>
    <t>Мероприятие 1.6</t>
  </si>
  <si>
    <t>1.1.6</t>
  </si>
  <si>
    <t>Выполнение работ, необходимых для организации электронного документооборота в сфере земельных отношений</t>
  </si>
  <si>
    <t>Показатель. Количество муниципальных услуг в сфере земельных отношений, которые могут оказываться в электронной форме</t>
  </si>
  <si>
    <t>услуга</t>
  </si>
  <si>
    <t>Мероприятие 1.7</t>
  </si>
  <si>
    <t>1.1.7</t>
  </si>
  <si>
    <t>Выполнение работ, необходимых для участия в судебных заседаниях, административных делах и рассмотрения протестов и представлений прокуратуры</t>
  </si>
  <si>
    <t>Показатель. Количество судебных и административных дел, в которых участвовали сотрудники МКУ «ЗиГ»</t>
  </si>
  <si>
    <t>дело</t>
  </si>
  <si>
    <t>Мероприятие 1.8</t>
  </si>
  <si>
    <t>1.1.8</t>
  </si>
  <si>
    <t>Выполнение работ, необходимых для ведения архива документов на земельные участки, расположенные на территории города Минусинска</t>
  </si>
  <si>
    <t>Показатель. Количество архивных документов в отношении земельных участков обработанных и систематизированных сотрудниками МКУ «ЗиГ»</t>
  </si>
  <si>
    <t>Мероприятие 1.9</t>
  </si>
  <si>
    <t>1.1.9</t>
  </si>
  <si>
    <t>Выполнение работ, необходимых для выдачи ордеров на проведение земляных работ и контроля за их выполнением</t>
  </si>
  <si>
    <t>Показатель. Количество выданных ордеров на проведение земляных работ и проведенных проверок об их выполнении</t>
  </si>
  <si>
    <t>ордер</t>
  </si>
  <si>
    <t>Обеспечение высокого качества образования, соответствующего потребностям граждан и перспективным задачам развития экономики города Минусинска</t>
  </si>
  <si>
    <t>Фактический показатель улучшился в сравнении с плановым</t>
  </si>
  <si>
    <t>Задача 1.</t>
  </si>
  <si>
    <t>Обеспечить государственную гарантию доступности качественного дошкольного образования в городе Минусинске</t>
  </si>
  <si>
    <t>Подпрограмма 1.</t>
  </si>
  <si>
    <t>Развитие дошкольного образования.</t>
  </si>
  <si>
    <t>Охват детей дошкольным образованием в возрасте от 3 до 7 лет</t>
  </si>
  <si>
    <t>Удельный вес воспитанников дошкольников образовательных учреждений, обучающихся по программам, соответствующим требованиям стандарта дошкольного образования</t>
  </si>
  <si>
    <t>-</t>
  </si>
  <si>
    <t>Задача 2.</t>
  </si>
  <si>
    <t>Обеспечить в системе общего образования равные возможности для современного качественного образования детей города Минусинска</t>
  </si>
  <si>
    <t xml:space="preserve">Подпрограмма 2. </t>
  </si>
  <si>
    <t>Развитие общего образования.</t>
  </si>
  <si>
    <t>Удельный вес численности населения в возрасте 5-18 лет, охваченного образованием, в общей численности населения в возрасте 5-18 лет</t>
  </si>
  <si>
    <t>Доля выпускников общеобразовательных учреждений, не сдавших единый государственный экзамен</t>
  </si>
  <si>
    <t>Доля обучающихся освоивших основную общеобразовательную программу основного общего образования и получивших документы государственного образца об освоении образовательных программ основного общего образования</t>
  </si>
  <si>
    <t>Задача 3.</t>
  </si>
  <si>
    <r>
      <t xml:space="preserve">Создать организационно-педагогических условия </t>
    </r>
    <r>
      <rPr>
        <sz val="12"/>
        <color rgb="FF000000"/>
        <rFont val="Times New Roman"/>
        <family val="1"/>
        <charset val="204"/>
      </rPr>
      <t>обновления содержания, организации и ресурсного обеспечения</t>
    </r>
    <r>
      <rPr>
        <sz val="12"/>
        <rFont val="Times New Roman"/>
        <family val="1"/>
        <charset val="204"/>
      </rPr>
      <t xml:space="preserve"> развития дополнительного образования, обеспечивающего достижение  образовательных результатов, предусмотренных ФГОС  в части внеурочной деятельности, образовательных модулей летнего отдыха и оздоровления детей, развитие одаренностей и успешную социализацию детей  5-18лет</t>
    </r>
  </si>
  <si>
    <t>Подпрограмма 3.</t>
  </si>
  <si>
    <t>Развитие дополнительного образования</t>
  </si>
  <si>
    <t>Удельный вес программ дополнительного образования, реализующихся в сетевых формах 30% от общего количества реализуемых программ</t>
  </si>
  <si>
    <t>в сетевых формах программы не реализуются</t>
  </si>
  <si>
    <t>Удельный вес численности обучающихся по программам общего образования, участвующих в олимпиадах и конкурсах различного уровня,в общей численности обучающихся по программам общего образования</t>
  </si>
  <si>
    <t xml:space="preserve">Удельный вес численности детей, вовлеченных в образовательные модули летнего отдыха и оздоровления </t>
  </si>
  <si>
    <t xml:space="preserve">Задача 4. </t>
  </si>
  <si>
    <t>Создание условий для эффективного управления отраслью</t>
  </si>
  <si>
    <t xml:space="preserve">Подпрограмма 4. </t>
  </si>
  <si>
    <t>Обеспечение реализации муниципальной программы развития образования города Минусинска.</t>
  </si>
  <si>
    <t>Наличие просроченной кредиторской задолженности</t>
  </si>
  <si>
    <t>Тыс.руб.</t>
  </si>
  <si>
    <t xml:space="preserve">Исполнение муниципального задания Муниципальным казенным учреждением «Центр бюджетного бухгалтерского учета» </t>
  </si>
  <si>
    <t>Не менее 95%</t>
  </si>
  <si>
    <t>показатель измеряется на конец календарного года</t>
  </si>
  <si>
    <t>Доля бюджетных учреждений от общего числа общеобразовательных учреждений</t>
  </si>
  <si>
    <t>Объем привлеченных средств из краевого бюджета в виде субсидий и субвенций</t>
  </si>
  <si>
    <t>х</t>
  </si>
  <si>
    <t>Доля населения систематически занимающихся физической культурой и спортом от общей численности населения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</si>
  <si>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</si>
  <si>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 xml:space="preserve">Единовременная пропускная способность спортивных сооружений </t>
  </si>
  <si>
    <t>чел</t>
  </si>
  <si>
    <t xml:space="preserve">Количество занимающихся физической культурой и спортом в спортивных клубах и клубах по месту жительства </t>
  </si>
  <si>
    <t xml:space="preserve">Количество жителей города, проинформированных о мероприятиях в области физической культуры и спорта </t>
  </si>
  <si>
    <t>тыс. человек</t>
  </si>
  <si>
    <t xml:space="preserve">Количество обучающихся в ДЮСШ, принятых в процессе обучения кандидатами в спортивные сборные команды Красноярского края </t>
  </si>
  <si>
    <t>Количество специалистов, обучающихся на курсах повышения квалификации и семинарах</t>
  </si>
  <si>
    <t>Проведение мониторинга результатов деятельности подведомственных учреждений</t>
  </si>
  <si>
    <t>балл</t>
  </si>
  <si>
    <t>Наличие нарушений, выявленных в ходе проведения ведомственных контрольных мероприятий</t>
  </si>
  <si>
    <t>Своевременность утверждения планов финансово-хозяйственной деятельности учреждений</t>
  </si>
  <si>
    <t xml:space="preserve">Цель  Создание условий для развития потенциала молодежи и его реализации в интересах развития Красноярского края  </t>
  </si>
  <si>
    <t>количество поддержанных социально-экономических проектов, реализуемых молодежью г. Минусинска</t>
  </si>
  <si>
    <t>ед.</t>
  </si>
  <si>
    <t>0,2 </t>
  </si>
  <si>
    <t>удельный вес молодых граждан, проживающих в г.Минусинске, вовлеченных в реализацию социально-экономических молодежных проектов г.Минусинска</t>
  </si>
  <si>
    <t xml:space="preserve">удельный вес благополучателей – граждан, проживающих в г. Минусинске, получающих безвозмездные услуги от участников молодежных социально-экономических проектов </t>
  </si>
  <si>
    <t xml:space="preserve">доля молодых семей, улучшивших жилищные  условия за счет полученных социальных выплат, к общему количеству молодых семей, состоящих на учете нуждающихся в улучшении жилищных условий. </t>
  </si>
  <si>
    <t>доля молодых семей, получивших свидетельства о выделении социальных выплат на приобретение или строительство жилья и реализовавших свое право  на улучшение жилищных условий за счет средств   социальной выплаты, в общем количестве молодых  семей, получивших свидетельства о выделении социальной выплаты на приобретение или строительство жилья, - претендентов на получение социальной выплаты в текущем году на конец планируемого года.</t>
  </si>
  <si>
    <t>Задача 1 Создание условий успешной социализации и эффективной самореализации молодежи г.Минусинска</t>
  </si>
  <si>
    <t>доля молодежи, проживающей в г. Минусинске, получившей информационные услуги</t>
  </si>
  <si>
    <t>0,1 </t>
  </si>
  <si>
    <t>количество созданных рабочих мест для несовершеннолетних граждан, проживающих в г.Минусинске</t>
  </si>
  <si>
    <t>количество созданных сезонных рабочих мест для студентов и обучающихся в государственных образовательных учреждениях профессионального образования на территории г.Минусинска</t>
  </si>
  <si>
    <t> 0,1</t>
  </si>
  <si>
    <t>количество несовершеннолетних граждан, проживающих в г.Минусинске, принявших участие в профильных палаточных лагерях</t>
  </si>
  <si>
    <t xml:space="preserve">количество поддержанных социально-экономических проектов, реализуемых молодежью г. Минусинска </t>
  </si>
  <si>
    <t>Задача 2 Создание условий для  дальнейшего развития и совершенствования системы  патриотического воспитания</t>
  </si>
  <si>
    <t xml:space="preserve">удельный вес молодых граждан,     проживающих в г.Минусинске, вовлеченных в изучение истории Отечества, краеведческую деятельность, в их общей численности       </t>
  </si>
  <si>
    <t xml:space="preserve">удельный вес молодых граждан,        
проживающих в г.Минусинске, являющихся  членами или участниками патриотических  объединений г.Минусинска, участниками  клубов патриотического воспитания муниципальных  учреждений г.Минусинска, прошедших подготовку к военной службе в Вооруженных Силах Российской Федерации, в их общей численности 
</t>
  </si>
  <si>
    <t xml:space="preserve">удельный вес молодых граждан,проживающих в г.Минусинске, вовлеченных в добровольческую деятельность, в их общей численности </t>
  </si>
  <si>
    <t>Ед. изме-рения</t>
  </si>
  <si>
    <t>Примечание (оценка рисков невыполнения показателей по программе, причины невыполнения, выбор действий по преодолению)</t>
  </si>
  <si>
    <t>январь-март</t>
  </si>
  <si>
    <t>январь-июнь</t>
  </si>
  <si>
    <t>Цель: формирование, развитие, управление и эффективное использование объектов движимого и недвижимого имущества, находящегося в муниципальной собственности города Минусинска</t>
  </si>
  <si>
    <t>Подпрограмма 1 "Обеспечение эффективного учета, управления и использования муниципального имущества"</t>
  </si>
  <si>
    <t>Задача 1. Государственная регистрация права муниципальной собственности города Минусинска на объекты недвижимости</t>
  </si>
  <si>
    <t>Количество свидетельств о государственной регистрации права муниципальной собственности города Минусинска на объекты недвижимости</t>
  </si>
  <si>
    <t>единиц</t>
  </si>
  <si>
    <t>1.2.</t>
  </si>
  <si>
    <t>Количество объектов недвижимости муниципальной собственности города Минусинска, в отношении которых получены технические и кадастровые паспорта</t>
  </si>
  <si>
    <t>Задача 2. Вовлечение объектов муниципальной собственности города Минусинска в хозяйственный оборот</t>
  </si>
  <si>
    <t>Количество объектов недвижимости, находящихся в муниципальной собственности города Минусинска, в отношении которых проведена оценка рыночной стоимости</t>
  </si>
  <si>
    <t>Задача 3. Приобретение  в муниципальную собственность  жилых помещений для детей-сирот и детей, оставшихся без попечения родителей,  лиц из числа детей-сирот и детей, оставшихся без попечения родителей, не имеющих закрепленного жилого помещения</t>
  </si>
  <si>
    <t>Количество приобретенных в муниципальную собственность города Минусинска жилых помещений</t>
  </si>
  <si>
    <t>январь-декабрь</t>
  </si>
  <si>
    <t>2.</t>
  </si>
  <si>
    <t>3.</t>
  </si>
  <si>
    <t>4.</t>
  </si>
  <si>
    <t> 0</t>
  </si>
  <si>
    <t>5.</t>
  </si>
  <si>
    <t>6.</t>
  </si>
  <si>
    <t>7.</t>
  </si>
  <si>
    <t>8.</t>
  </si>
  <si>
    <t>9.</t>
  </si>
  <si>
    <t> 1.</t>
  </si>
  <si>
    <t>Задача 1  Обеспечение сохранности, модернизация и развитие сети автомобильных дорог</t>
  </si>
  <si>
    <t>км</t>
  </si>
  <si>
    <t>Количество мостов на автомобильных дорогах общего пользования с неудовлетворительными транспортно- эксплуатационными характеристиками и их доля в общем количестве мостов</t>
  </si>
  <si>
    <t>Доля протяженности автомобильных дорог общего пользования значения, на которой проведены работы по ремонту и капитальному ремонту в общей протяженности сети</t>
  </si>
  <si>
    <t>Транспортная подвижность населения</t>
  </si>
  <si>
    <t>поездок/человек</t>
  </si>
  <si>
    <t>Объем субсидии на 1пассажира</t>
  </si>
  <si>
    <t>руб./пассж</t>
  </si>
  <si>
    <t>Объем субсидии на 1 км</t>
  </si>
  <si>
    <t>руб./км</t>
  </si>
  <si>
    <t>Доля субсидируемых маршрутов от общего числа</t>
  </si>
  <si>
    <t>Цель3: повышение комплексной безопасности дорожного движения</t>
  </si>
  <si>
    <t>Снижение тяжести последствий дорожно- транспортных происшествий</t>
  </si>
  <si>
    <t> ед.</t>
  </si>
  <si>
    <t> %</t>
  </si>
  <si>
    <t>Задача 2. Строительство и капитальный ремонт сетей уличного освещения</t>
  </si>
  <si>
    <t>Доля объемов энергетических ресурсов, расчеты за которые осуществляются с использованием приборов учета(в части многоквартирных домов – с использованием коллективных ( общедомовых) приборов учета), в общем объеме энергоресурсов, потребляемых (используемых) на территории муниципального образования город Минусинск, в том числе:</t>
  </si>
  <si>
    <t>Электрической энергии</t>
  </si>
  <si>
    <t>Тепловой энергии</t>
  </si>
  <si>
    <t>Воды</t>
  </si>
  <si>
    <t>Объем внебюджетных средств, используемых для финансирования мероприятий по энергосбережению и повышению энергетической эффективности, в общем объеме финансирования подпрограммы</t>
  </si>
  <si>
    <t>Цель: создание благоприятных условий жизни населения муниципального образования город Минусинск</t>
  </si>
  <si>
    <t>Уровень содержания сетей и оборудования уличного  освещения</t>
  </si>
  <si>
    <t>Уровень содержания мест захоронений</t>
  </si>
  <si>
    <t>Уровень содержания инженерных сооружений по защите города от влияния Саяно-Шушенской ГЭС</t>
  </si>
  <si>
    <t>Площадь территории города, на которой выполнены работы по благоустройству, по отношению к общей площади муниципального образования город Минусинск</t>
  </si>
  <si>
    <t> 0,5</t>
  </si>
  <si>
    <t> 0,73</t>
  </si>
  <si>
    <t>Количество участников конкурса «Мой любимый город», признанных в установленном порядке победителями, по отношению к количеству заявок, поданных на участие в конкурсе «Мой любимый город»</t>
  </si>
  <si>
    <t>Подпрограмма: "Архивное дело города Минусинска"</t>
  </si>
  <si>
    <t>Удельный вес документов архивного фонда и других архивных документов, требующих улучшения физического состояния, в общем количестве документов архива</t>
  </si>
  <si>
    <t>Удельный вес фондов предприятий и учреждений, включенных в систему автоматизированного учета документов архивного фонда и других архивных документов, в общем количестве фондов архива</t>
  </si>
  <si>
    <t>Удельный вес исполненных запросов пользователей и выданных пользователям документов в установленные сроки в общем количестве поступивших запросов</t>
  </si>
  <si>
    <t>Количество специалистов, повысивших свой профессиональный уровень</t>
  </si>
  <si>
    <t xml:space="preserve">Подпрограмма 2. Поддержка субъектов малого и среднего предпринимательства в муниципальном образовании город Минусинск
</t>
  </si>
  <si>
    <t>тыс. руб.</t>
  </si>
  <si>
    <t>Подпрограмма 1.   Повышение качества жизни отдельных категорий граждан</t>
  </si>
  <si>
    <t>Цель:   Создание благоприятных условий для организации, ведения и развития бизнеса, способствующего созданию новых рабочих мест, развитию реального сектора экономики, пополнению бюджета города Минусинска, обеспечению занятости населения</t>
  </si>
  <si>
    <t>млрд. рублей</t>
  </si>
  <si>
    <t>млн. рублей</t>
  </si>
  <si>
    <t>Ед. измерения</t>
  </si>
  <si>
    <t>1.2</t>
  </si>
  <si>
    <t>1.3</t>
  </si>
  <si>
    <t>1.4</t>
  </si>
  <si>
    <t>Задача 4  Своевременное  перечисление денежных средств для выполнения принятых обязательств. Качественное и своевременное  выполнение обязательств по договору пожизненного содержания с иждивением.</t>
  </si>
  <si>
    <t>Подпрограмма 1 "Жизнедеятельность города"</t>
  </si>
  <si>
    <t>Задача 1. Привлечение организаций всех форм собственности и населения к работе по благоустройству и наведению порядка на придомовых и дворовых территорий</t>
  </si>
  <si>
    <t xml:space="preserve">Подпрограмма 2  «Мой любимый город» </t>
  </si>
  <si>
    <t>Задача 1- Создание условий, обеспечивающих возможность жителям города Минусинска получить государственные и муниципальные услуги в электронной форме, располагать достаточной, достоверной и необходимой для решения жизненных проблем информацией</t>
  </si>
  <si>
    <t>Количество точек (пунктов) бесплатного общественного доступа к сети Интернет в МО город Минусинск</t>
  </si>
  <si>
    <t>пункт</t>
  </si>
  <si>
    <t>Количество оказанных муниципальных услуг, предоставленных в электронном виде</t>
  </si>
  <si>
    <t>Доля муниципальных услуг, предоставляемых в электронном виде, от общего количества муниципальных услуг</t>
  </si>
  <si>
    <t>Информационная поддержка проводимых мероприятий (создание обучающих видеосюжетов, материалы в средствах массовой информации (далее - СМИ), социальная реклама и др.)</t>
  </si>
  <si>
    <t>единица</t>
  </si>
  <si>
    <t>2.1</t>
  </si>
  <si>
    <t>Количество лицензионных рабочих мест (документооборот)</t>
  </si>
  <si>
    <t>рабочее место</t>
  </si>
  <si>
    <t>2.2</t>
  </si>
  <si>
    <t>Количество специалистов, обучающихся работе в программе  Документооборота</t>
  </si>
  <si>
    <t>человек</t>
  </si>
  <si>
    <t>Цель 2: обеспечение уровня освещенности территории города, соответствующего требованиям, установленным строительными нормами и правилами</t>
  </si>
  <si>
    <t>Задача 2 - Создание организационных и технических условий для развития информационной инфраструктуры в Администрации города Минусинска и Минусинском городском совете депутатов</t>
  </si>
  <si>
    <t>Подпрограмма 1. Развитие информационного общества</t>
  </si>
  <si>
    <t>Подпрограмма 2. «Формирование электронного документооборота  в Администрации города Минусинска и Минусинском городском Совете депутатов»</t>
  </si>
  <si>
    <t>Текущий год-2015</t>
  </si>
  <si>
    <t>1-ый год   2016</t>
  </si>
  <si>
    <t>2-ой год  2017</t>
  </si>
  <si>
    <t xml:space="preserve">Изменение в краевом законодательстве в части круга получателей, имеющих право </t>
  </si>
  <si>
    <t>Удельный вес инвалидов, реализующих индивидуальные программы реабилитации в муниципальном бюджетном учреждении социального обслуживания «Комплексный центр социального обслуживания населения муниципального образования город Минусинск», от общего числа инвалидов в городе</t>
  </si>
  <si>
    <t>Доля граждан, получивших услуги в муниципальном бюджетном учреждении социального обслуживания «Комплексный центр социального обслуживания населения муниципального образования город Минусинск», в общем числе граждан, обратившихся за их получением</t>
  </si>
  <si>
    <t>Среднемесячная номинальная начисленная заработная плата работников муниципального бюджетного учреждения социального обслуживания «Комплексный центр социального обслуживания населения муниципального образования город Минусинск»</t>
  </si>
  <si>
    <t>Удельный вес обоснованных жалоб на качество предоставления услуг муниципальным бюджетным учреждении социального обслуживания «Комплексный центр социального обслуживания населения муниципального образования город Минусинск» к общему количеству получателей данных услуг в календарном году</t>
  </si>
  <si>
    <t>Уровень удовлетворенности граждан качеством предоставления услуг  муниципальным бюджетным учреждении социального обслуживания «Комплексный центр социального обслуживания населения муниципального образования город Минусинск"</t>
  </si>
  <si>
    <t>12/36</t>
  </si>
  <si>
    <t>47/128</t>
  </si>
  <si>
    <t>Гимназия - автономное учреждение, школа № 14 -казенное</t>
  </si>
  <si>
    <t>расходы согласно фактической посещаемости детей, пересчет субвенции по факту открытия групп по направленности</t>
  </si>
  <si>
    <t>доля населения систематически занимающегося физической культурой и спортом от общей численности населения муниципального образования</t>
  </si>
  <si>
    <t>Удельный вес занимающихся в группах спортивного совершенствования и высшего спортивного мастерства</t>
  </si>
  <si>
    <t>проведение мониторинга результатов деятельности подведомственных учреждений</t>
  </si>
  <si>
    <t xml:space="preserve">Доля учащихся и студентов, систематически занимающихся физической культурой и спортом,  от общейчисленности учащихся и студентов </t>
  </si>
  <si>
    <t>Доля граждан, выполнивших нормативы Всероссийского физкультурно-спортивного комплекса «Готов к труду и обороне» (ГТО) из числа принявших участие в сдаче нормативов Всероссийского физкультурно-спортивного комплекса «Готов к труду и обороне» (ГТО)</t>
  </si>
  <si>
    <t xml:space="preserve">в том числе из числа учащихся и студентов </t>
  </si>
  <si>
    <t xml:space="preserve">Удельный вес занимающихся в группах спортивного совершенствования и высшего спортивного мастерства </t>
  </si>
  <si>
    <t>Своевременность  утверждения муниципальных заданий подведомственным учреждениям</t>
  </si>
  <si>
    <t>Своевременность разработки нормативных правовых актов, договоров и соглашений</t>
  </si>
  <si>
    <t>Оценка качества планирования бюджетных ассигнований</t>
  </si>
  <si>
    <t>24</t>
  </si>
  <si>
    <t xml:space="preserve">Цель: Обеспечение сохранности, модернизация  и развитие сети автомобильных дорог </t>
  </si>
  <si>
    <t>Целевой показатель : Протяженность автомобильных дорог общего пользования, отвечающих нормативным требованиям и их удельный вес в общей протяженности сети муниципального образования</t>
  </si>
  <si>
    <t>Задача 1 Ремонт, капитальный ремонт  и  содержание автомобильных дорог общего пользования местного значения</t>
  </si>
  <si>
    <t>Подпрограмма "Дороги муниципального образования город Минусинск"</t>
  </si>
  <si>
    <t>Протяженность автомобильных дорог общего пользования, работы по содержанию которых выполняются в объеме действующих нормативов (допустимый уровень) и их удельный вес в общей протяженности автомобильных дорог, на которых производится комплекс работ по соде</t>
  </si>
  <si>
    <t>км / %</t>
  </si>
  <si>
    <t>шт./%</t>
  </si>
  <si>
    <t>5/100</t>
  </si>
  <si>
    <t>Цель2:  Развитие транспорта муниципального образования город Минусинск для полного и эффективного удовлетворения потребностей населения муниципального образования город Минусинск</t>
  </si>
  <si>
    <t>Целевой показатель: Повышение доступности транспортных услуг населению</t>
  </si>
  <si>
    <t>поездок/чел.</t>
  </si>
  <si>
    <t xml:space="preserve">Подпрограмма 2   «Обеспечение пассажирских перевозок на городских маршрутах с небольшой интенсивностью пассажирских потоков» </t>
  </si>
  <si>
    <t>Задача 1: Обеспечение равной доступности услуг общественного транспорта на территории муниципального образования город Минусинск</t>
  </si>
  <si>
    <t xml:space="preserve">подпрограмма 3: «Повышение безопасности дорожного движения в муниципальном образовании город Минусинск» </t>
  </si>
  <si>
    <t>Целевой показатель : Снижение числа погибших в дорожно-транспортных происшествиях</t>
  </si>
  <si>
    <t>Цель: Формирование благоприятных условий жизни населения муниципального образования город Минусинск</t>
  </si>
  <si>
    <t>Целевой показатель:  Безопасность и охрана людей</t>
  </si>
  <si>
    <t>Обеспечение надлежащего содержания объектов жизнеобеспечения муниципального образования город Минусинск</t>
  </si>
  <si>
    <t xml:space="preserve">Подпрограмма 1: «Модернизация, реконструкция и капитальный ремонт объектов коммунальной инфраструктуры и жилищного фонда  муниципального образования город Минусинск» </t>
  </si>
  <si>
    <t>Целевой показатель 1 Доля убыточных организаций жилищно- коммунального хозяйства</t>
  </si>
  <si>
    <t>Целевой показатель 2 Уровень износа коммунальной инфраструктуры</t>
  </si>
  <si>
    <t>Целевой показатель 3 Увеличение протяженности освещенных улиц</t>
  </si>
  <si>
    <t>Цель 1: Обеспечение населения города качественными жилищно - коммунальными услугами в условиях развития рыночных отношений в отрасли и ограниченного роста оплаты жилищно- коммунальных услуг</t>
  </si>
  <si>
    <t>Цель 3: формирование целостности и эффективной системы управления энергосбережением и повышением энергетической эффективности</t>
  </si>
  <si>
    <t>Целевой показатель 4 Снижение энергоёмкости валового регионального продукта</t>
  </si>
  <si>
    <t>Цель 4: Формирование условий для эффективного, ответственного и прозрачного управления финансовыми ресурсами в рамках выполнения установленных функций и полномочий.</t>
  </si>
  <si>
    <t>Целевой показатель 5.  Обеспечение исполнения бюджетных обяхательств</t>
  </si>
  <si>
    <t>Задача 1. Обеспечение устойчивости функционирования организацйжилищно-коммунального комплекса и доступности жилищно-коммунальных услуг</t>
  </si>
  <si>
    <t>Интегральный показатель аварийности инженерных сетей</t>
  </si>
  <si>
    <t>теплоснабжение</t>
  </si>
  <si>
    <t>водоснабжение</t>
  </si>
  <si>
    <t>водоотведение</t>
  </si>
  <si>
    <t>Доля потерь энергоресурсов в инженерных сетях</t>
  </si>
  <si>
    <t> 0,015</t>
  </si>
  <si>
    <t> 6,3</t>
  </si>
  <si>
    <t>Для протяженности построенных сетей уличного освещения к запланированной протяженности сетей уличного освещения к отчетному году</t>
  </si>
  <si>
    <t>Уменьшение доли эксплуатационных затрат на текущее содержание сетей уличного освещения</t>
  </si>
  <si>
    <t>Задача 3. Повышение энергосбережения и энергоэффективности</t>
  </si>
  <si>
    <t>Подпрограмма 3: "Энергосбережение и повышение энергетической эффективности в муниципальном образовании город Минусинск"</t>
  </si>
  <si>
    <t xml:space="preserve"> Задача 4   Обеспечение реализации муниципальной программы</t>
  </si>
  <si>
    <t xml:space="preserve">Подпрограмма 4  "Обеспечение реализации муниципальной программы и прочие мероприятия" </t>
  </si>
  <si>
    <t>Доля исполненных бюджетных ассигнований, предусмотренных в государственной программе</t>
  </si>
  <si>
    <t>Количество проведен контрольных и проверочных мероприятий по отношению к запланированным проверкам организаций, которые управляют многоквартирными домами на период проведения проверки</t>
  </si>
  <si>
    <t>Доля устраненных недостатков от общего числа выявленных при обследовании жилищного фонда</t>
  </si>
  <si>
    <t>Доля своевременно утвержденных планов финансово- хозяйственно- деятельности учреждений и государственных предприятий на текущий финансовый год и плановый период</t>
  </si>
  <si>
    <t>У.т/тыс.руб.</t>
  </si>
  <si>
    <t> 6,2</t>
  </si>
  <si>
    <t>Цель: Повышение уровня благоустройства территории муниципального образования город Минусинск</t>
  </si>
  <si>
    <t>Показатель 1 увеличение площади благоустройства территории города</t>
  </si>
  <si>
    <t>Цель 2. поддержка инициатив жителей города по выполнению работ, направленных на улучшение внешнего облика муниципального образования город Минусинск</t>
  </si>
  <si>
    <t>Показатель 2. количество заявок, поданных на участие в конкурсе «Мой любимый город»</t>
  </si>
  <si>
    <t>заявка</t>
  </si>
  <si>
    <t xml:space="preserve">Подпрограмма 1 «Благоустройство исторической части  города Минусинск» </t>
  </si>
  <si>
    <t>Задача 2. Привелечение организаций всех форм собственности и населения к работе по благоустройству и наведению порядка на придомовых и дворовых территорий</t>
  </si>
  <si>
    <t>Цель: Создание благоприятных условий для устойчивого функционирования и развития малого и среднего предпринимательства на территории города Минусинска, выполнение обязательств муниципального образования город Минусинск по повышению качества жизни отдельных категорий граждан</t>
  </si>
  <si>
    <t>Доля поддержанных субъектов малого и среднего предпринимательства от общего количества</t>
  </si>
  <si>
    <t>Доля освоенных бюджетных средств направленных на поддержку субъектов малого и среднего предпринимательства</t>
  </si>
  <si>
    <t>Удельный вес количества обоснованных жалоб к числу муниципальных услуг</t>
  </si>
  <si>
    <t>не более 0,1</t>
  </si>
  <si>
    <t>Оборот малых и средних предприятий (с учетом микропредприятий), занимающихся обрабатывающим производством</t>
  </si>
  <si>
    <t xml:space="preserve">Количество субъектов малого и среднего предпринимательства, получивших государственную поддержку </t>
  </si>
  <si>
    <t>Количество созданных рабочих в секторе малого и среднего предпринимательства при реализации подпрограммы</t>
  </si>
  <si>
    <t xml:space="preserve">Количество сохраненных рабочих мест в секторе малого и среднего предпринимательства при реализации подпрограммы </t>
  </si>
  <si>
    <t xml:space="preserve">Объем привлеченных инвестиций в секторе малого и среднего предпринимательства при реализации подпрограммы </t>
  </si>
  <si>
    <t>Цель:   Создание условий, обеспечивающих возможность жителям города Минусинска получить муниципальные услуги в электронной форме, располагать достаточной, достоверной и необходимой для решения жизненных проблем информацией</t>
  </si>
  <si>
    <t>Доля зарегистрированных граждан в ЕСИА от общего количества жителей города</t>
  </si>
  <si>
    <t>Доля муниципальных услуг, предоставляемых в электронном виде от общего количества муниципальных услуг</t>
  </si>
  <si>
    <t>не менее 50</t>
  </si>
  <si>
    <t>не менее 3000</t>
  </si>
  <si>
    <t>184,7/    52,07</t>
  </si>
  <si>
    <t>Приложение № 8</t>
  </si>
  <si>
    <t>Целевые показатели и показатели результативности (показатели развития отрасли, вида экономической деятельности) муниципальной программы города Минусинска «Система социальной защиты населения города Минусинска»</t>
  </si>
  <si>
    <t>Оптимизация бюджетных расходов и повышение качества ведения учета и составления отчетности в бюджетной сфере</t>
  </si>
  <si>
    <t>Соблюдение сроков предоставления годовой бюджетной отчетности главных распорядителей бюджетных средств</t>
  </si>
  <si>
    <t>не менее 4</t>
  </si>
  <si>
    <t>Количество проведенных совместных торгов для нужд заказчиков муниципального образования город Минусинск</t>
  </si>
  <si>
    <t>Не более 10%</t>
  </si>
  <si>
    <t>Количество разработанных методических рекомендаций, типовых форм документов для заказчиков</t>
  </si>
  <si>
    <t xml:space="preserve">Целевые показатели и показатели результативности (показатели развития отрасли, вида экономической деятельности) муниципальной программы  "Развитие архивного дела в городе Минусинске " </t>
  </si>
  <si>
    <t>Цель: Осуществление деятельности в области архивного дела в городе Минусинске</t>
  </si>
  <si>
    <t>Текущий год   -   2016</t>
  </si>
  <si>
    <t>Текущий год   -  2016</t>
  </si>
  <si>
    <t>Текущий год 2016</t>
  </si>
  <si>
    <t>23/58</t>
  </si>
  <si>
    <t>1.1.4</t>
  </si>
  <si>
    <t>Текущий год-2016</t>
  </si>
  <si>
    <t>1-ый год   2017</t>
  </si>
  <si>
    <t>2-ой год  2018</t>
  </si>
  <si>
    <t>не менее 90</t>
  </si>
  <si>
    <t>не менее 97</t>
  </si>
  <si>
    <t>Руководитель управления социальной защиты населения 
администрации города Минусинска</t>
  </si>
  <si>
    <t xml:space="preserve">Н.А.Хаметшина </t>
  </si>
  <si>
    <t>Начальник отдела культуры</t>
  </si>
  <si>
    <t>Доля библиотек, подключенных к сети Интернет, в общем количестве общедоступных библиотек</t>
  </si>
  <si>
    <t>И.С. Вдонина</t>
  </si>
  <si>
    <t> 0,2</t>
  </si>
  <si>
    <t>подпрограмма 1.«Вовлечение молодежи г.Минусинска в социальную практику»</t>
  </si>
  <si>
    <t xml:space="preserve">подпрограмма 2.«Патриотическое воспитание молодежи г.Минусинска» на 2014 - 2017 годы» </t>
  </si>
  <si>
    <t xml:space="preserve">подпрограмма 3.«Обеспечение жильем молодых семей в г.Минусинске» </t>
  </si>
  <si>
    <t>Цель Создание и оптимизация условий, обеспечивающих возможность для жителей города вести здоровый образ жизни, систематически заниматься физической культурой и спортом (включая спорт высших достижений), получить доступ к развитой спортивной инфраструктуре</t>
  </si>
  <si>
    <t xml:space="preserve">Цель Создание развитой и доступной инфраструктуры  для занятий различных возрастных, профессиональных и социальных групп населения физической культурой и спортом </t>
  </si>
  <si>
    <t>Задача 2                                             Обеспечение предоставления дополнительного образования детям в муниципальных бюджетных образовательных учреждениях дополнительного образования в области физической культуры и спорта подведомственных отделу спорта и молодежной политики администрации города Минусинска</t>
  </si>
  <si>
    <t>Задача 3. Обеспечение реализации эффективной муниципальной политики в области физической культуры и спорта на территории муниципального образования город Минусинск</t>
  </si>
  <si>
    <t>Текущий год  -  2016</t>
  </si>
  <si>
    <t xml:space="preserve">Задача 1: </t>
  </si>
  <si>
    <t>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полномочий, обеспечение осуществления внутреннего муниципального финансового контроля за соблюдением законодательства в финансово-бюджетной сфере.</t>
  </si>
  <si>
    <t>Подпрограмма. Обеспечение реализации муниципальной программы и прочие мероприятия</t>
  </si>
  <si>
    <t xml:space="preserve">2. </t>
  </si>
  <si>
    <t> не менее 95</t>
  </si>
  <si>
    <t xml:space="preserve">4. </t>
  </si>
  <si>
    <t>Доля  исполненных расходных обязательств муниципального образования город Минусинск  (без безвозмездных поступлений)</t>
  </si>
  <si>
    <t>Задача 2:</t>
  </si>
  <si>
    <t>Подпрограмма. Организация централизованной системы учета и отчетности</t>
  </si>
  <si>
    <t>Своевременность представления уточненных фрагментов реестра расходных обязательств главных распорядителей бюджетных средств</t>
  </si>
  <si>
    <t xml:space="preserve">Задача 3: </t>
  </si>
  <si>
    <t>Подпрограмма. Совершенствование механизмов осуществления муниципальных закупок</t>
  </si>
  <si>
    <t>Количество поставщиков (подрядчиков, исполнителей), принявших участие в закупках.</t>
  </si>
  <si>
    <t>Доля обоснованных жалоб в общем объеме закупок, в отношении которых была проведена проверка заявки</t>
  </si>
  <si>
    <t>300</t>
  </si>
  <si>
    <t>267</t>
  </si>
  <si>
    <t>75</t>
  </si>
  <si>
    <t>172</t>
  </si>
  <si>
    <t>28</t>
  </si>
  <si>
    <t>Санитарный контроль над безнадзорными домашними животными</t>
  </si>
  <si>
    <t>голов</t>
  </si>
  <si>
    <t>Текущий год - 2016 год</t>
  </si>
  <si>
    <t>2017 год</t>
  </si>
  <si>
    <t>2018 год</t>
  </si>
  <si>
    <t>Задача 5 Внедрение рыночных механизмов жилищно-коммунального хозяйства и обеспечение доступности предоставляемых коммунальных услуг</t>
  </si>
  <si>
    <t>184,7/52,07</t>
  </si>
  <si>
    <t>Уровень возмещения населением затрат на предоставление жилищно-коммуналь ных услуг по установленным для насе- ления тарифам</t>
  </si>
  <si>
    <t>Доведение уровня фактической оплаты населением за жилищно-коммунальные услуги от начисленных платежей до 100%</t>
  </si>
  <si>
    <t>Текущий год - 2016</t>
  </si>
  <si>
    <t>Примечание (оценка рисков невыполнения показателей по программе, причины не выполнения, выбор действий по преодоолению)</t>
  </si>
  <si>
    <t>Цель: Повышение доступности жилья и улучшение жилищных условий граждан, проживающих на территории города Минусинска.</t>
  </si>
  <si>
    <t>Целевой показатель 1</t>
  </si>
  <si>
    <t xml:space="preserve">Переселение граждан из аварийного жилищного фонда  с учетом необходимости развития малоэтажного строительства в муниципальном  образовании город Минусинск </t>
  </si>
  <si>
    <t>«Переселение граждан из аварийного жилищного фонда  с учетом необходимости развития малоэтажного строительства в муниципальном  образовании город Минусинск» и подлежащими сносу</t>
  </si>
  <si>
    <t>Количество переселяемых граждан</t>
  </si>
  <si>
    <t>Ликвидация аварийного жилищного фонда</t>
  </si>
  <si>
    <t>м2</t>
  </si>
  <si>
    <t>Целевой показатель 2</t>
  </si>
  <si>
    <t xml:space="preserve">Обеспечение земельных участков коммунальной и транспортной инфраструктурой в целях развития жилищного строительства в городе Минусинске    </t>
  </si>
  <si>
    <t>1.2.1</t>
  </si>
  <si>
    <t xml:space="preserve">«Строительство объектов коммунальной и транспортной инфраструктуры в Северо-Восточном микрорайоне города Минусинска Красноярского края с целью развития жилищного строительства» </t>
  </si>
  <si>
    <t>Площадь строительства микрорайона</t>
  </si>
  <si>
    <t>га</t>
  </si>
  <si>
    <t>Протяженность распределительных сетей инженерного обеспечения</t>
  </si>
  <si>
    <t>Устройство подъездных путей (грунтовой дороги)</t>
  </si>
  <si>
    <t>1.2.2</t>
  </si>
  <si>
    <t xml:space="preserve">«Строительство объектов коммунальной и транспортной инфраструктуры в Юго-Восточном микрорайоне города Минусинска Красноярского края с целью развития жилищного строительства» </t>
  </si>
  <si>
    <t>Капитальный ремонт коммунального  моста через протоку р. Енисей в районе ССК г. Минусинска, Красноярского края (с антисейсмическими мероприятиями)</t>
  </si>
  <si>
    <t>1.3.1</t>
  </si>
  <si>
    <t xml:space="preserve">«Капитальный ремонт коммунального  моста через протоку р. Енисей в районе ССК г. Минусинска, Красноярского края» (с антисейсмическими мероприятиями) </t>
  </si>
  <si>
    <t xml:space="preserve">Пропускная способность моста </t>
  </si>
  <si>
    <t>автомобиль в сутки</t>
  </si>
  <si>
    <t>Капитальный ремонт здания по ул.Народная, 64 для заселения молодых специалистов г.Минусинска</t>
  </si>
  <si>
    <t>1.4.1</t>
  </si>
  <si>
    <t xml:space="preserve">«Капитальный ремонт здания по ул.Народная, 64 для заселения молодых специалистов г.Минусинска» </t>
  </si>
  <si>
    <t>Площадь отремонтированных жилых помещений</t>
  </si>
  <si>
    <t>1.5</t>
  </si>
  <si>
    <t>Создание условий для эффективного, ответственного и прозрачного управления финансовыми ресурсами в рамках выполнения Программы</t>
  </si>
  <si>
    <t>1.5.1</t>
  </si>
  <si>
    <t xml:space="preserve">«Обеспечение реализации Программы и прочие мероприятия» </t>
  </si>
  <si>
    <t>Обеспечение реализации Программы и прочие мероприятия</t>
  </si>
  <si>
    <t>Количество точек (пунктов) бесплатного распространения печатного издания ОМСУ г. Минусинска в МО город Минусинск</t>
  </si>
  <si>
    <t>специалист</t>
  </si>
  <si>
    <t>не менее 200</t>
  </si>
  <si>
    <t>не более 20</t>
  </si>
  <si>
    <t>Целевые показатели и показатели результативности (показатели развития отрасли, вида экономической деятельности) муниципальной программы города Минусинска «Развитие образования города Минусинска »   за 2016 год</t>
  </si>
  <si>
    <t>Целевые показатели и показатели результативности (показатели развития отрасли, вида экономической деятельности) муниципальной программы «Информационное общество муниципального образования город Минусинск» за 2016 год</t>
  </si>
  <si>
    <t>Установленные показатели  по количеству посещений на 2016 год перевыполненны всеми учреждениями. Однако по сравнению с 2015 годом допущено снижение посетителей в связи с проведением капитального ремонта здания 2-го корпуса музея.</t>
  </si>
  <si>
    <t xml:space="preserve">В 2016 году обучение и повышение квалификации прошли 80 человек. Снижение показателя произошло в связи с тем , что в 2014 году повышение квалификации работников библиотек составило 50% от численности специалистов._x000D_ 
</t>
  </si>
  <si>
    <t>По показателям, характеризующим оценки качества финансового менеджмента главных распорядителей средств городского бюджета, фактические данные не подведены, так как сведения для оценки качества финансового менеджмента главных распорядителей средств городского бюджета предоставляются в финансовое управление до 15.03.2016 года.</t>
  </si>
  <si>
    <t>Целевые показатели и показатели результативности (показатели развития отрасли, вида экономической деятельности)                                                                                                                                                                                                                                   муниципальной программы    "Культура города Минусинска" за 2016 год</t>
  </si>
  <si>
    <t>Целевые показатели и показатели результативности (показатели развития отрасли, вида экономической деятельности) муниципальной программы  «Реформирование и модернизация жилищно-коммунального хозяйства и повышение энергетической эффективности муниципального образования город Минусинск »  за 2016 год</t>
  </si>
  <si>
    <t>улучшение материально - технической базы  ДСОЛ "Елочка"</t>
  </si>
  <si>
    <t>Целевые показатели и показатели результативности (показатели развития отрасли, вида экономической деятельности) муниципальной программы                                                                                                      «Управление муниципальными финансами»   за 2016 год</t>
  </si>
  <si>
    <t>Не менее 4</t>
  </si>
  <si>
    <t>не менее 800</t>
  </si>
  <si>
    <t>в совместных торгах приняли участие 392 заказчика</t>
  </si>
  <si>
    <t xml:space="preserve">обоснованными признаны жалобы в УФАС Красноярского края в отношении закупок на выполнение строительных работ с нарушениями в техническом задании </t>
  </si>
  <si>
    <t>Уровень экономии бюджетных средств от начальной (максимальной) цены контракта</t>
  </si>
  <si>
    <t>не менее 5</t>
  </si>
  <si>
    <t>26/122</t>
  </si>
  <si>
    <t>48/142</t>
  </si>
  <si>
    <t>62/184</t>
  </si>
  <si>
    <t>Целевые показатели и показатели результативности (показатели развития отрасли, вида экономической деятельности) муниципальной программы  "Обеспечение транспортной инфраструктуры муниципального образования город Минусинск "  за 2016 год</t>
  </si>
  <si>
    <t>Целевые показатели и показатели результативности (показатели развития отрасли, вида экономической деятельности) муниципальной программы  «Благоустройство территории муниципального образования город Минусинск »  за 2016 год</t>
  </si>
  <si>
    <t>Целевые показатели и показатели результативности муниципальной программы "Эффективное управление муниципальным имуществом города Минусинска "  за 2016 год</t>
  </si>
  <si>
    <t>Уровень удовлетворенности граждан качественным и своевременным  выполнением обязательств по договору пожизненного содержания с иждивением МБУ «Центр социального обслуживания граждан пожилого возраста и инвалидов»</t>
  </si>
  <si>
    <t>не менее 100</t>
  </si>
  <si>
    <t>Удельный вес обоснованных жалоб на качественное и своевременное  выполнение обязательств по договору пожизненного содержания с иждивением МБУ «Центр социального обслуживания граждан пожилого возраста и инвалидов» к общему количеству граждан, заключивших договор пожизненного содержания с иждивением</t>
  </si>
  <si>
    <t>Задача. Модернизация материально-технической базы муниципального образования город Минусинск</t>
  </si>
  <si>
    <t>Оснащение машинами и механизмами</t>
  </si>
  <si>
    <t>подпрограмма Развитие инфраструктуры муниципального образования город Минусинск</t>
  </si>
  <si>
    <t>2.3</t>
  </si>
  <si>
    <t>Количество специалистов, обучающихся работе по программе "Организация и техническое обеспечение безопасности персональных данных, обрабатываемых в информационных системах персональных данных" с использованием методов дистанционного обучения</t>
  </si>
  <si>
    <t>Х</t>
  </si>
  <si>
    <t>Целевые показатели и показатели результативности (показатели развития отрасли, вида экономической деятельности) муниципальной программы  "Физическая культура и спорт в муниципальном образовании город Минусинск"  за 2016 год</t>
  </si>
  <si>
    <t>Целевые показатели и показатели результативности (показатели развития отрасли, вида экономической деятельности) муниципальной программы  Управление земельно-имущественными отношениями на территории города Минусинска  за 2016 года</t>
  </si>
  <si>
    <t>Целевые показатели и показатели результативности (показатели развития отрасли, вида экономической деятельности) муниципальной программы "Обеспечение доступным и комфортным жильем  жителей города Минусинска"   за 2016 год</t>
  </si>
  <si>
    <t>Целевые показатели и показатели результативности (показатели развития отрасли, вида экономической деятельности) муниципальной программы "Молодежь Минусинска "  за 2016 год</t>
  </si>
  <si>
    <t>Целевые показатели и показатели результативности (показатели развития отрасли, вида экономической деятельности) муниципальной программы  «Обеспечение жизнедеятельности территории»   за 2016 год</t>
  </si>
  <si>
    <t>Целевые показатели и показатели результативности (показатели развития отрасли, вида экономической деятельности) муниципальной программы  "Социально – экономическая поддержка интересов населения города Минусинска "   за 2016 год</t>
  </si>
  <si>
    <t>Целевые показатели и  показатели результативности (показатели развития отрасли, вида экономической деятельности) муниципальной программы города Минусинска "Система социальной защиты граждан города Минусинска" за 2016 год</t>
  </si>
  <si>
    <t>Задача 1 Развитие массовой физической культуры и спорта, проведение спортивных мероприятий</t>
  </si>
  <si>
    <t>подпрограмма 1.1 .«Развитие массовой физической культуры и спорта»</t>
  </si>
  <si>
    <t>Цель 3.  Обеспечение эффективного управления в отрасли  «физическая культура и спорт»</t>
  </si>
  <si>
    <t xml:space="preserve">Цель 2.  Формирование  системы подготовки спортивного резерва    </t>
  </si>
  <si>
    <t>Целевой показатель 1. 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проживающих на территории города Минусинска (с учетом групп кратковременного пребывания)</t>
  </si>
  <si>
    <t>Целевой показатель 2. Отношение среднего балла ЕГЭ (в расчете на 1 предмет) в 10 % школ города Минусинска с лучшими результатами ЕГЭ к среднему баллу ЕГЭ (в расчете на 1 предмет) в 10 % школ  с худшими результатами ЕГЭ</t>
  </si>
  <si>
    <t>Целевой показатель 3. 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</t>
  </si>
  <si>
    <t>Целевой показатель 4. Удельный вес численности детей, получающих услуги дополнительного образования, в общей численности детей в возрасте 5–18 лет</t>
  </si>
  <si>
    <t>Целевой показатель 5. Доля исполнения  утвержденных бюджетных ассигнований</t>
  </si>
  <si>
    <t>Задачи: развитие массовой физической культуры и спорта, проведение спортивных мероприятий;        разработка и реализация комплекса мер по пропаганде физической культуры и спорта как важнейшей составляющей здорового образа жизни;   формирование системы подготовки спортивного резерва; овершенствование финансового обеспечения физкультурно-спортивной деятельности;укрепление материально-технической спортивной базы для занятий физической культурой и спортом</t>
  </si>
  <si>
    <t xml:space="preserve">подпрограмма 2.1.                         «Развитие системы        подготовки спортивного резерва»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</si>
</sst>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0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2">
    <xf numFmtId="0" fontId="0" fillId="0" borderId="0" xfId="0"/>
    <xf numFmtId="0" fontId="2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/>
    <xf numFmtId="0" fontId="1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0" fillId="3" borderId="0" xfId="0" applyFill="1"/>
    <xf numFmtId="0" fontId="0" fillId="3" borderId="0" xfId="0" applyFill="1" applyAlignment="1">
      <alignment wrapText="1"/>
    </xf>
    <xf numFmtId="0" fontId="14" fillId="3" borderId="0" xfId="0" applyFont="1" applyFill="1" applyAlignment="1">
      <alignment wrapText="1"/>
    </xf>
    <xf numFmtId="0" fontId="14" fillId="3" borderId="0" xfId="0" applyFont="1" applyFill="1" applyAlignment="1">
      <alignment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0" fillId="0" borderId="0" xfId="0" applyFont="1"/>
    <xf numFmtId="0" fontId="15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15" fillId="0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4" fillId="0" borderId="0" xfId="0" applyNumberFormat="1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3" borderId="0" xfId="0" applyFont="1" applyFill="1" applyBorder="1" applyAlignment="1">
      <alignment vertical="top" wrapText="1"/>
    </xf>
    <xf numFmtId="2" fontId="14" fillId="3" borderId="0" xfId="0" applyNumberFormat="1" applyFont="1" applyFill="1" applyBorder="1" applyAlignment="1">
      <alignment vertical="top" wrapText="1"/>
    </xf>
    <xf numFmtId="0" fontId="14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5" fillId="3" borderId="12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49" fontId="14" fillId="0" borderId="0" xfId="0" applyNumberFormat="1" applyFont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3" fillId="0" borderId="0" xfId="0" applyFont="1"/>
    <xf numFmtId="0" fontId="3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2" borderId="13" xfId="0" applyFont="1" applyFill="1" applyBorder="1" applyAlignment="1">
      <alignment horizontal="justify" wrapText="1"/>
    </xf>
    <xf numFmtId="0" fontId="3" fillId="0" borderId="3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2" borderId="14" xfId="0" applyFont="1" applyFill="1" applyBorder="1" applyAlignment="1">
      <alignment horizontal="justify" vertical="top" wrapText="1"/>
    </xf>
    <xf numFmtId="0" fontId="23" fillId="0" borderId="1" xfId="0" applyFont="1" applyBorder="1" applyAlignment="1">
      <alignment horizontal="justify" wrapText="1"/>
    </xf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horizontal="justify" vertical="top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wrapText="1"/>
    </xf>
    <xf numFmtId="0" fontId="1" fillId="3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/>
    <xf numFmtId="0" fontId="1" fillId="2" borderId="13" xfId="0" applyFont="1" applyFill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9" fontId="18" fillId="0" borderId="1" xfId="0" applyNumberFormat="1" applyFont="1" applyBorder="1" applyAlignment="1">
      <alignment wrapText="1"/>
    </xf>
    <xf numFmtId="0" fontId="26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justify" vertical="top" wrapText="1"/>
    </xf>
    <xf numFmtId="0" fontId="26" fillId="2" borderId="1" xfId="0" applyFont="1" applyFill="1" applyBorder="1" applyAlignment="1">
      <alignment horizontal="justify" vertical="center" wrapText="1"/>
    </xf>
    <xf numFmtId="49" fontId="17" fillId="0" borderId="1" xfId="0" applyNumberFormat="1" applyFont="1" applyBorder="1" applyAlignment="1">
      <alignment wrapText="1"/>
    </xf>
    <xf numFmtId="0" fontId="27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5" fillId="0" borderId="12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0" fillId="0" borderId="0" xfId="0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justify" wrapText="1"/>
    </xf>
    <xf numFmtId="0" fontId="1" fillId="0" borderId="6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/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9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top" wrapText="1"/>
    </xf>
    <xf numFmtId="0" fontId="23" fillId="2" borderId="1" xfId="0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23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3" borderId="9" xfId="0" applyFont="1" applyFill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/>
    <xf numFmtId="0" fontId="5" fillId="0" borderId="1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5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2" fillId="0" borderId="0" xfId="0" applyFont="1"/>
    <xf numFmtId="0" fontId="18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justify" vertical="top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justify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top" wrapText="1"/>
    </xf>
    <xf numFmtId="0" fontId="23" fillId="0" borderId="8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4" fillId="3" borderId="0" xfId="0" applyFont="1" applyFill="1" applyAlignment="1">
      <alignment horizontal="center" wrapText="1"/>
    </xf>
    <xf numFmtId="0" fontId="8" fillId="0" borderId="0" xfId="0" applyFont="1" applyAlignment="1">
      <alignment horizontal="left" wrapText="1"/>
    </xf>
    <xf numFmtId="0" fontId="17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8" xfId="0" applyFont="1" applyBorder="1"/>
    <xf numFmtId="0" fontId="1" fillId="0" borderId="9" xfId="0" applyFont="1" applyBorder="1"/>
    <xf numFmtId="0" fontId="1" fillId="0" borderId="6" xfId="0" applyFont="1" applyBorder="1"/>
    <xf numFmtId="0" fontId="15" fillId="0" borderId="8" xfId="0" applyFont="1" applyBorder="1"/>
    <xf numFmtId="0" fontId="15" fillId="0" borderId="9" xfId="0" applyFont="1" applyBorder="1"/>
    <xf numFmtId="0" fontId="15" fillId="0" borderId="6" xfId="0" applyFont="1" applyBorder="1"/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1" xfId="0" applyFont="1" applyBorder="1" applyAlignment="1">
      <alignment vertical="top" wrapText="1"/>
    </xf>
    <xf numFmtId="0" fontId="19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vertical="top" wrapText="1"/>
    </xf>
    <xf numFmtId="0" fontId="25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vertical="top" wrapText="1"/>
    </xf>
    <xf numFmtId="0" fontId="3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0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3" fillId="3" borderId="11" xfId="0" applyFont="1" applyFill="1" applyBorder="1" applyAlignment="1">
      <alignment horizontal="center" wrapText="1"/>
    </xf>
    <xf numFmtId="0" fontId="11" fillId="0" borderId="11" xfId="0" applyFont="1" applyBorder="1" applyAlignment="1"/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/>
    <xf numFmtId="0" fontId="1" fillId="0" borderId="16" xfId="0" applyFont="1" applyBorder="1" applyAlignment="1"/>
    <xf numFmtId="0" fontId="5" fillId="0" borderId="7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top" wrapText="1"/>
    </xf>
    <xf numFmtId="0" fontId="0" fillId="3" borderId="10" xfId="0" applyFill="1" applyBorder="1" applyAlignment="1">
      <alignment wrapText="1"/>
    </xf>
    <xf numFmtId="0" fontId="13" fillId="3" borderId="0" xfId="0" applyFont="1" applyFill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top" wrapText="1"/>
    </xf>
    <xf numFmtId="0" fontId="13" fillId="3" borderId="0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/>
    <xf numFmtId="0" fontId="0" fillId="0" borderId="0" xfId="0" applyAlignment="1"/>
    <xf numFmtId="0" fontId="5" fillId="3" borderId="1" xfId="0" applyFont="1" applyFill="1" applyBorder="1" applyAlignment="1">
      <alignment vertical="top"/>
    </xf>
    <xf numFmtId="0" fontId="0" fillId="3" borderId="1" xfId="0" applyFont="1" applyFill="1" applyBorder="1" applyAlignment="1"/>
    <xf numFmtId="0" fontId="5" fillId="3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R61"/>
  <sheetViews>
    <sheetView topLeftCell="A28" workbookViewId="0">
      <pane ySplit="1" topLeftCell="A29" activePane="bottomLeft" state="frozen"/>
      <selection activeCell="A28" sqref="A28"/>
      <selection pane="bottomLeft" activeCell="A28" sqref="A28:R58"/>
    </sheetView>
  </sheetViews>
  <sheetFormatPr defaultRowHeight="12.75" x14ac:dyDescent="0.2"/>
  <cols>
    <col min="1" max="1" width="8.28515625" style="9" customWidth="1"/>
    <col min="2" max="2" width="52.7109375" customWidth="1"/>
    <col min="4" max="4" width="10.28515625" customWidth="1"/>
    <col min="16" max="16" width="9.42578125" customWidth="1"/>
    <col min="17" max="17" width="10.5703125" customWidth="1"/>
    <col min="18" max="18" width="26.140625" customWidth="1"/>
    <col min="257" max="257" width="8.28515625" customWidth="1"/>
    <col min="258" max="258" width="105.28515625" customWidth="1"/>
    <col min="260" max="260" width="10.28515625" customWidth="1"/>
    <col min="272" max="272" width="9.42578125" customWidth="1"/>
    <col min="273" max="273" width="10.5703125" customWidth="1"/>
    <col min="274" max="274" width="26.140625" customWidth="1"/>
    <col min="513" max="513" width="8.28515625" customWidth="1"/>
    <col min="514" max="514" width="105.28515625" customWidth="1"/>
    <col min="516" max="516" width="10.28515625" customWidth="1"/>
    <col min="528" max="528" width="9.42578125" customWidth="1"/>
    <col min="529" max="529" width="10.5703125" customWidth="1"/>
    <col min="530" max="530" width="26.140625" customWidth="1"/>
    <col min="769" max="769" width="8.28515625" customWidth="1"/>
    <col min="770" max="770" width="105.28515625" customWidth="1"/>
    <col min="772" max="772" width="10.28515625" customWidth="1"/>
    <col min="784" max="784" width="9.42578125" customWidth="1"/>
    <col min="785" max="785" width="10.5703125" customWidth="1"/>
    <col min="786" max="786" width="26.140625" customWidth="1"/>
    <col min="1025" max="1025" width="8.28515625" customWidth="1"/>
    <col min="1026" max="1026" width="105.28515625" customWidth="1"/>
    <col min="1028" max="1028" width="10.28515625" customWidth="1"/>
    <col min="1040" max="1040" width="9.42578125" customWidth="1"/>
    <col min="1041" max="1041" width="10.5703125" customWidth="1"/>
    <col min="1042" max="1042" width="26.140625" customWidth="1"/>
    <col min="1281" max="1281" width="8.28515625" customWidth="1"/>
    <col min="1282" max="1282" width="105.28515625" customWidth="1"/>
    <col min="1284" max="1284" width="10.28515625" customWidth="1"/>
    <col min="1296" max="1296" width="9.42578125" customWidth="1"/>
    <col min="1297" max="1297" width="10.5703125" customWidth="1"/>
    <col min="1298" max="1298" width="26.140625" customWidth="1"/>
    <col min="1537" max="1537" width="8.28515625" customWidth="1"/>
    <col min="1538" max="1538" width="105.28515625" customWidth="1"/>
    <col min="1540" max="1540" width="10.28515625" customWidth="1"/>
    <col min="1552" max="1552" width="9.42578125" customWidth="1"/>
    <col min="1553" max="1553" width="10.5703125" customWidth="1"/>
    <col min="1554" max="1554" width="26.140625" customWidth="1"/>
    <col min="1793" max="1793" width="8.28515625" customWidth="1"/>
    <col min="1794" max="1794" width="105.28515625" customWidth="1"/>
    <col min="1796" max="1796" width="10.28515625" customWidth="1"/>
    <col min="1808" max="1808" width="9.42578125" customWidth="1"/>
    <col min="1809" max="1809" width="10.5703125" customWidth="1"/>
    <col min="1810" max="1810" width="26.140625" customWidth="1"/>
    <col min="2049" max="2049" width="8.28515625" customWidth="1"/>
    <col min="2050" max="2050" width="105.28515625" customWidth="1"/>
    <col min="2052" max="2052" width="10.28515625" customWidth="1"/>
    <col min="2064" max="2064" width="9.42578125" customWidth="1"/>
    <col min="2065" max="2065" width="10.5703125" customWidth="1"/>
    <col min="2066" max="2066" width="26.140625" customWidth="1"/>
    <col min="2305" max="2305" width="8.28515625" customWidth="1"/>
    <col min="2306" max="2306" width="105.28515625" customWidth="1"/>
    <col min="2308" max="2308" width="10.28515625" customWidth="1"/>
    <col min="2320" max="2320" width="9.42578125" customWidth="1"/>
    <col min="2321" max="2321" width="10.5703125" customWidth="1"/>
    <col min="2322" max="2322" width="26.140625" customWidth="1"/>
    <col min="2561" max="2561" width="8.28515625" customWidth="1"/>
    <col min="2562" max="2562" width="105.28515625" customWidth="1"/>
    <col min="2564" max="2564" width="10.28515625" customWidth="1"/>
    <col min="2576" max="2576" width="9.42578125" customWidth="1"/>
    <col min="2577" max="2577" width="10.5703125" customWidth="1"/>
    <col min="2578" max="2578" width="26.140625" customWidth="1"/>
    <col min="2817" max="2817" width="8.28515625" customWidth="1"/>
    <col min="2818" max="2818" width="105.28515625" customWidth="1"/>
    <col min="2820" max="2820" width="10.28515625" customWidth="1"/>
    <col min="2832" max="2832" width="9.42578125" customWidth="1"/>
    <col min="2833" max="2833" width="10.5703125" customWidth="1"/>
    <col min="2834" max="2834" width="26.140625" customWidth="1"/>
    <col min="3073" max="3073" width="8.28515625" customWidth="1"/>
    <col min="3074" max="3074" width="105.28515625" customWidth="1"/>
    <col min="3076" max="3076" width="10.28515625" customWidth="1"/>
    <col min="3088" max="3088" width="9.42578125" customWidth="1"/>
    <col min="3089" max="3089" width="10.5703125" customWidth="1"/>
    <col min="3090" max="3090" width="26.140625" customWidth="1"/>
    <col min="3329" max="3329" width="8.28515625" customWidth="1"/>
    <col min="3330" max="3330" width="105.28515625" customWidth="1"/>
    <col min="3332" max="3332" width="10.28515625" customWidth="1"/>
    <col min="3344" max="3344" width="9.42578125" customWidth="1"/>
    <col min="3345" max="3345" width="10.5703125" customWidth="1"/>
    <col min="3346" max="3346" width="26.140625" customWidth="1"/>
    <col min="3585" max="3585" width="8.28515625" customWidth="1"/>
    <col min="3586" max="3586" width="105.28515625" customWidth="1"/>
    <col min="3588" max="3588" width="10.28515625" customWidth="1"/>
    <col min="3600" max="3600" width="9.42578125" customWidth="1"/>
    <col min="3601" max="3601" width="10.5703125" customWidth="1"/>
    <col min="3602" max="3602" width="26.140625" customWidth="1"/>
    <col min="3841" max="3841" width="8.28515625" customWidth="1"/>
    <col min="3842" max="3842" width="105.28515625" customWidth="1"/>
    <col min="3844" max="3844" width="10.28515625" customWidth="1"/>
    <col min="3856" max="3856" width="9.42578125" customWidth="1"/>
    <col min="3857" max="3857" width="10.5703125" customWidth="1"/>
    <col min="3858" max="3858" width="26.140625" customWidth="1"/>
    <col min="4097" max="4097" width="8.28515625" customWidth="1"/>
    <col min="4098" max="4098" width="105.28515625" customWidth="1"/>
    <col min="4100" max="4100" width="10.28515625" customWidth="1"/>
    <col min="4112" max="4112" width="9.42578125" customWidth="1"/>
    <col min="4113" max="4113" width="10.5703125" customWidth="1"/>
    <col min="4114" max="4114" width="26.140625" customWidth="1"/>
    <col min="4353" max="4353" width="8.28515625" customWidth="1"/>
    <col min="4354" max="4354" width="105.28515625" customWidth="1"/>
    <col min="4356" max="4356" width="10.28515625" customWidth="1"/>
    <col min="4368" max="4368" width="9.42578125" customWidth="1"/>
    <col min="4369" max="4369" width="10.5703125" customWidth="1"/>
    <col min="4370" max="4370" width="26.140625" customWidth="1"/>
    <col min="4609" max="4609" width="8.28515625" customWidth="1"/>
    <col min="4610" max="4610" width="105.28515625" customWidth="1"/>
    <col min="4612" max="4612" width="10.28515625" customWidth="1"/>
    <col min="4624" max="4624" width="9.42578125" customWidth="1"/>
    <col min="4625" max="4625" width="10.5703125" customWidth="1"/>
    <col min="4626" max="4626" width="26.140625" customWidth="1"/>
    <col min="4865" max="4865" width="8.28515625" customWidth="1"/>
    <col min="4866" max="4866" width="105.28515625" customWidth="1"/>
    <col min="4868" max="4868" width="10.28515625" customWidth="1"/>
    <col min="4880" max="4880" width="9.42578125" customWidth="1"/>
    <col min="4881" max="4881" width="10.5703125" customWidth="1"/>
    <col min="4882" max="4882" width="26.140625" customWidth="1"/>
    <col min="5121" max="5121" width="8.28515625" customWidth="1"/>
    <col min="5122" max="5122" width="105.28515625" customWidth="1"/>
    <col min="5124" max="5124" width="10.28515625" customWidth="1"/>
    <col min="5136" max="5136" width="9.42578125" customWidth="1"/>
    <col min="5137" max="5137" width="10.5703125" customWidth="1"/>
    <col min="5138" max="5138" width="26.140625" customWidth="1"/>
    <col min="5377" max="5377" width="8.28515625" customWidth="1"/>
    <col min="5378" max="5378" width="105.28515625" customWidth="1"/>
    <col min="5380" max="5380" width="10.28515625" customWidth="1"/>
    <col min="5392" max="5392" width="9.42578125" customWidth="1"/>
    <col min="5393" max="5393" width="10.5703125" customWidth="1"/>
    <col min="5394" max="5394" width="26.140625" customWidth="1"/>
    <col min="5633" max="5633" width="8.28515625" customWidth="1"/>
    <col min="5634" max="5634" width="105.28515625" customWidth="1"/>
    <col min="5636" max="5636" width="10.28515625" customWidth="1"/>
    <col min="5648" max="5648" width="9.42578125" customWidth="1"/>
    <col min="5649" max="5649" width="10.5703125" customWidth="1"/>
    <col min="5650" max="5650" width="26.140625" customWidth="1"/>
    <col min="5889" max="5889" width="8.28515625" customWidth="1"/>
    <col min="5890" max="5890" width="105.28515625" customWidth="1"/>
    <col min="5892" max="5892" width="10.28515625" customWidth="1"/>
    <col min="5904" max="5904" width="9.42578125" customWidth="1"/>
    <col min="5905" max="5905" width="10.5703125" customWidth="1"/>
    <col min="5906" max="5906" width="26.140625" customWidth="1"/>
    <col min="6145" max="6145" width="8.28515625" customWidth="1"/>
    <col min="6146" max="6146" width="105.28515625" customWidth="1"/>
    <col min="6148" max="6148" width="10.28515625" customWidth="1"/>
    <col min="6160" max="6160" width="9.42578125" customWidth="1"/>
    <col min="6161" max="6161" width="10.5703125" customWidth="1"/>
    <col min="6162" max="6162" width="26.140625" customWidth="1"/>
    <col min="6401" max="6401" width="8.28515625" customWidth="1"/>
    <col min="6402" max="6402" width="105.28515625" customWidth="1"/>
    <col min="6404" max="6404" width="10.28515625" customWidth="1"/>
    <col min="6416" max="6416" width="9.42578125" customWidth="1"/>
    <col min="6417" max="6417" width="10.5703125" customWidth="1"/>
    <col min="6418" max="6418" width="26.140625" customWidth="1"/>
    <col min="6657" max="6657" width="8.28515625" customWidth="1"/>
    <col min="6658" max="6658" width="105.28515625" customWidth="1"/>
    <col min="6660" max="6660" width="10.28515625" customWidth="1"/>
    <col min="6672" max="6672" width="9.42578125" customWidth="1"/>
    <col min="6673" max="6673" width="10.5703125" customWidth="1"/>
    <col min="6674" max="6674" width="26.140625" customWidth="1"/>
    <col min="6913" max="6913" width="8.28515625" customWidth="1"/>
    <col min="6914" max="6914" width="105.28515625" customWidth="1"/>
    <col min="6916" max="6916" width="10.28515625" customWidth="1"/>
    <col min="6928" max="6928" width="9.42578125" customWidth="1"/>
    <col min="6929" max="6929" width="10.5703125" customWidth="1"/>
    <col min="6930" max="6930" width="26.140625" customWidth="1"/>
    <col min="7169" max="7169" width="8.28515625" customWidth="1"/>
    <col min="7170" max="7170" width="105.28515625" customWidth="1"/>
    <col min="7172" max="7172" width="10.28515625" customWidth="1"/>
    <col min="7184" max="7184" width="9.42578125" customWidth="1"/>
    <col min="7185" max="7185" width="10.5703125" customWidth="1"/>
    <col min="7186" max="7186" width="26.140625" customWidth="1"/>
    <col min="7425" max="7425" width="8.28515625" customWidth="1"/>
    <col min="7426" max="7426" width="105.28515625" customWidth="1"/>
    <col min="7428" max="7428" width="10.28515625" customWidth="1"/>
    <col min="7440" max="7440" width="9.42578125" customWidth="1"/>
    <col min="7441" max="7441" width="10.5703125" customWidth="1"/>
    <col min="7442" max="7442" width="26.140625" customWidth="1"/>
    <col min="7681" max="7681" width="8.28515625" customWidth="1"/>
    <col min="7682" max="7682" width="105.28515625" customWidth="1"/>
    <col min="7684" max="7684" width="10.28515625" customWidth="1"/>
    <col min="7696" max="7696" width="9.42578125" customWidth="1"/>
    <col min="7697" max="7697" width="10.5703125" customWidth="1"/>
    <col min="7698" max="7698" width="26.140625" customWidth="1"/>
    <col min="7937" max="7937" width="8.28515625" customWidth="1"/>
    <col min="7938" max="7938" width="105.28515625" customWidth="1"/>
    <col min="7940" max="7940" width="10.28515625" customWidth="1"/>
    <col min="7952" max="7952" width="9.42578125" customWidth="1"/>
    <col min="7953" max="7953" width="10.5703125" customWidth="1"/>
    <col min="7954" max="7954" width="26.140625" customWidth="1"/>
    <col min="8193" max="8193" width="8.28515625" customWidth="1"/>
    <col min="8194" max="8194" width="105.28515625" customWidth="1"/>
    <col min="8196" max="8196" width="10.28515625" customWidth="1"/>
    <col min="8208" max="8208" width="9.42578125" customWidth="1"/>
    <col min="8209" max="8209" width="10.5703125" customWidth="1"/>
    <col min="8210" max="8210" width="26.140625" customWidth="1"/>
    <col min="8449" max="8449" width="8.28515625" customWidth="1"/>
    <col min="8450" max="8450" width="105.28515625" customWidth="1"/>
    <col min="8452" max="8452" width="10.28515625" customWidth="1"/>
    <col min="8464" max="8464" width="9.42578125" customWidth="1"/>
    <col min="8465" max="8465" width="10.5703125" customWidth="1"/>
    <col min="8466" max="8466" width="26.140625" customWidth="1"/>
    <col min="8705" max="8705" width="8.28515625" customWidth="1"/>
    <col min="8706" max="8706" width="105.28515625" customWidth="1"/>
    <col min="8708" max="8708" width="10.28515625" customWidth="1"/>
    <col min="8720" max="8720" width="9.42578125" customWidth="1"/>
    <col min="8721" max="8721" width="10.5703125" customWidth="1"/>
    <col min="8722" max="8722" width="26.140625" customWidth="1"/>
    <col min="8961" max="8961" width="8.28515625" customWidth="1"/>
    <col min="8962" max="8962" width="105.28515625" customWidth="1"/>
    <col min="8964" max="8964" width="10.28515625" customWidth="1"/>
    <col min="8976" max="8976" width="9.42578125" customWidth="1"/>
    <col min="8977" max="8977" width="10.5703125" customWidth="1"/>
    <col min="8978" max="8978" width="26.140625" customWidth="1"/>
    <col min="9217" max="9217" width="8.28515625" customWidth="1"/>
    <col min="9218" max="9218" width="105.28515625" customWidth="1"/>
    <col min="9220" max="9220" width="10.28515625" customWidth="1"/>
    <col min="9232" max="9232" width="9.42578125" customWidth="1"/>
    <col min="9233" max="9233" width="10.5703125" customWidth="1"/>
    <col min="9234" max="9234" width="26.140625" customWidth="1"/>
    <col min="9473" max="9473" width="8.28515625" customWidth="1"/>
    <col min="9474" max="9474" width="105.28515625" customWidth="1"/>
    <col min="9476" max="9476" width="10.28515625" customWidth="1"/>
    <col min="9488" max="9488" width="9.42578125" customWidth="1"/>
    <col min="9489" max="9489" width="10.5703125" customWidth="1"/>
    <col min="9490" max="9490" width="26.140625" customWidth="1"/>
    <col min="9729" max="9729" width="8.28515625" customWidth="1"/>
    <col min="9730" max="9730" width="105.28515625" customWidth="1"/>
    <col min="9732" max="9732" width="10.28515625" customWidth="1"/>
    <col min="9744" max="9744" width="9.42578125" customWidth="1"/>
    <col min="9745" max="9745" width="10.5703125" customWidth="1"/>
    <col min="9746" max="9746" width="26.140625" customWidth="1"/>
    <col min="9985" max="9985" width="8.28515625" customWidth="1"/>
    <col min="9986" max="9986" width="105.28515625" customWidth="1"/>
    <col min="9988" max="9988" width="10.28515625" customWidth="1"/>
    <col min="10000" max="10000" width="9.42578125" customWidth="1"/>
    <col min="10001" max="10001" width="10.5703125" customWidth="1"/>
    <col min="10002" max="10002" width="26.140625" customWidth="1"/>
    <col min="10241" max="10241" width="8.28515625" customWidth="1"/>
    <col min="10242" max="10242" width="105.28515625" customWidth="1"/>
    <col min="10244" max="10244" width="10.28515625" customWidth="1"/>
    <col min="10256" max="10256" width="9.42578125" customWidth="1"/>
    <col min="10257" max="10257" width="10.5703125" customWidth="1"/>
    <col min="10258" max="10258" width="26.140625" customWidth="1"/>
    <col min="10497" max="10497" width="8.28515625" customWidth="1"/>
    <col min="10498" max="10498" width="105.28515625" customWidth="1"/>
    <col min="10500" max="10500" width="10.28515625" customWidth="1"/>
    <col min="10512" max="10512" width="9.42578125" customWidth="1"/>
    <col min="10513" max="10513" width="10.5703125" customWidth="1"/>
    <col min="10514" max="10514" width="26.140625" customWidth="1"/>
    <col min="10753" max="10753" width="8.28515625" customWidth="1"/>
    <col min="10754" max="10754" width="105.28515625" customWidth="1"/>
    <col min="10756" max="10756" width="10.28515625" customWidth="1"/>
    <col min="10768" max="10768" width="9.42578125" customWidth="1"/>
    <col min="10769" max="10769" width="10.5703125" customWidth="1"/>
    <col min="10770" max="10770" width="26.140625" customWidth="1"/>
    <col min="11009" max="11009" width="8.28515625" customWidth="1"/>
    <col min="11010" max="11010" width="105.28515625" customWidth="1"/>
    <col min="11012" max="11012" width="10.28515625" customWidth="1"/>
    <col min="11024" max="11024" width="9.42578125" customWidth="1"/>
    <col min="11025" max="11025" width="10.5703125" customWidth="1"/>
    <col min="11026" max="11026" width="26.140625" customWidth="1"/>
    <col min="11265" max="11265" width="8.28515625" customWidth="1"/>
    <col min="11266" max="11266" width="105.28515625" customWidth="1"/>
    <col min="11268" max="11268" width="10.28515625" customWidth="1"/>
    <col min="11280" max="11280" width="9.42578125" customWidth="1"/>
    <col min="11281" max="11281" width="10.5703125" customWidth="1"/>
    <col min="11282" max="11282" width="26.140625" customWidth="1"/>
    <col min="11521" max="11521" width="8.28515625" customWidth="1"/>
    <col min="11522" max="11522" width="105.28515625" customWidth="1"/>
    <col min="11524" max="11524" width="10.28515625" customWidth="1"/>
    <col min="11536" max="11536" width="9.42578125" customWidth="1"/>
    <col min="11537" max="11537" width="10.5703125" customWidth="1"/>
    <col min="11538" max="11538" width="26.140625" customWidth="1"/>
    <col min="11777" max="11777" width="8.28515625" customWidth="1"/>
    <col min="11778" max="11778" width="105.28515625" customWidth="1"/>
    <col min="11780" max="11780" width="10.28515625" customWidth="1"/>
    <col min="11792" max="11792" width="9.42578125" customWidth="1"/>
    <col min="11793" max="11793" width="10.5703125" customWidth="1"/>
    <col min="11794" max="11794" width="26.140625" customWidth="1"/>
    <col min="12033" max="12033" width="8.28515625" customWidth="1"/>
    <col min="12034" max="12034" width="105.28515625" customWidth="1"/>
    <col min="12036" max="12036" width="10.28515625" customWidth="1"/>
    <col min="12048" max="12048" width="9.42578125" customWidth="1"/>
    <col min="12049" max="12049" width="10.5703125" customWidth="1"/>
    <col min="12050" max="12050" width="26.140625" customWidth="1"/>
    <col min="12289" max="12289" width="8.28515625" customWidth="1"/>
    <col min="12290" max="12290" width="105.28515625" customWidth="1"/>
    <col min="12292" max="12292" width="10.28515625" customWidth="1"/>
    <col min="12304" max="12304" width="9.42578125" customWidth="1"/>
    <col min="12305" max="12305" width="10.5703125" customWidth="1"/>
    <col min="12306" max="12306" width="26.140625" customWidth="1"/>
    <col min="12545" max="12545" width="8.28515625" customWidth="1"/>
    <col min="12546" max="12546" width="105.28515625" customWidth="1"/>
    <col min="12548" max="12548" width="10.28515625" customWidth="1"/>
    <col min="12560" max="12560" width="9.42578125" customWidth="1"/>
    <col min="12561" max="12561" width="10.5703125" customWidth="1"/>
    <col min="12562" max="12562" width="26.140625" customWidth="1"/>
    <col min="12801" max="12801" width="8.28515625" customWidth="1"/>
    <col min="12802" max="12802" width="105.28515625" customWidth="1"/>
    <col min="12804" max="12804" width="10.28515625" customWidth="1"/>
    <col min="12816" max="12816" width="9.42578125" customWidth="1"/>
    <col min="12817" max="12817" width="10.5703125" customWidth="1"/>
    <col min="12818" max="12818" width="26.140625" customWidth="1"/>
    <col min="13057" max="13057" width="8.28515625" customWidth="1"/>
    <col min="13058" max="13058" width="105.28515625" customWidth="1"/>
    <col min="13060" max="13060" width="10.28515625" customWidth="1"/>
    <col min="13072" max="13072" width="9.42578125" customWidth="1"/>
    <col min="13073" max="13073" width="10.5703125" customWidth="1"/>
    <col min="13074" max="13074" width="26.140625" customWidth="1"/>
    <col min="13313" max="13313" width="8.28515625" customWidth="1"/>
    <col min="13314" max="13314" width="105.28515625" customWidth="1"/>
    <col min="13316" max="13316" width="10.28515625" customWidth="1"/>
    <col min="13328" max="13328" width="9.42578125" customWidth="1"/>
    <col min="13329" max="13329" width="10.5703125" customWidth="1"/>
    <col min="13330" max="13330" width="26.140625" customWidth="1"/>
    <col min="13569" max="13569" width="8.28515625" customWidth="1"/>
    <col min="13570" max="13570" width="105.28515625" customWidth="1"/>
    <col min="13572" max="13572" width="10.28515625" customWidth="1"/>
    <col min="13584" max="13584" width="9.42578125" customWidth="1"/>
    <col min="13585" max="13585" width="10.5703125" customWidth="1"/>
    <col min="13586" max="13586" width="26.140625" customWidth="1"/>
    <col min="13825" max="13825" width="8.28515625" customWidth="1"/>
    <col min="13826" max="13826" width="105.28515625" customWidth="1"/>
    <col min="13828" max="13828" width="10.28515625" customWidth="1"/>
    <col min="13840" max="13840" width="9.42578125" customWidth="1"/>
    <col min="13841" max="13841" width="10.5703125" customWidth="1"/>
    <col min="13842" max="13842" width="26.140625" customWidth="1"/>
    <col min="14081" max="14081" width="8.28515625" customWidth="1"/>
    <col min="14082" max="14082" width="105.28515625" customWidth="1"/>
    <col min="14084" max="14084" width="10.28515625" customWidth="1"/>
    <col min="14096" max="14096" width="9.42578125" customWidth="1"/>
    <col min="14097" max="14097" width="10.5703125" customWidth="1"/>
    <col min="14098" max="14098" width="26.140625" customWidth="1"/>
    <col min="14337" max="14337" width="8.28515625" customWidth="1"/>
    <col min="14338" max="14338" width="105.28515625" customWidth="1"/>
    <col min="14340" max="14340" width="10.28515625" customWidth="1"/>
    <col min="14352" max="14352" width="9.42578125" customWidth="1"/>
    <col min="14353" max="14353" width="10.5703125" customWidth="1"/>
    <col min="14354" max="14354" width="26.140625" customWidth="1"/>
    <col min="14593" max="14593" width="8.28515625" customWidth="1"/>
    <col min="14594" max="14594" width="105.28515625" customWidth="1"/>
    <col min="14596" max="14596" width="10.28515625" customWidth="1"/>
    <col min="14608" max="14608" width="9.42578125" customWidth="1"/>
    <col min="14609" max="14609" width="10.5703125" customWidth="1"/>
    <col min="14610" max="14610" width="26.140625" customWidth="1"/>
    <col min="14849" max="14849" width="8.28515625" customWidth="1"/>
    <col min="14850" max="14850" width="105.28515625" customWidth="1"/>
    <col min="14852" max="14852" width="10.28515625" customWidth="1"/>
    <col min="14864" max="14864" width="9.42578125" customWidth="1"/>
    <col min="14865" max="14865" width="10.5703125" customWidth="1"/>
    <col min="14866" max="14866" width="26.140625" customWidth="1"/>
    <col min="15105" max="15105" width="8.28515625" customWidth="1"/>
    <col min="15106" max="15106" width="105.28515625" customWidth="1"/>
    <col min="15108" max="15108" width="10.28515625" customWidth="1"/>
    <col min="15120" max="15120" width="9.42578125" customWidth="1"/>
    <col min="15121" max="15121" width="10.5703125" customWidth="1"/>
    <col min="15122" max="15122" width="26.140625" customWidth="1"/>
    <col min="15361" max="15361" width="8.28515625" customWidth="1"/>
    <col min="15362" max="15362" width="105.28515625" customWidth="1"/>
    <col min="15364" max="15364" width="10.28515625" customWidth="1"/>
    <col min="15376" max="15376" width="9.42578125" customWidth="1"/>
    <col min="15377" max="15377" width="10.5703125" customWidth="1"/>
    <col min="15378" max="15378" width="26.140625" customWidth="1"/>
    <col min="15617" max="15617" width="8.28515625" customWidth="1"/>
    <col min="15618" max="15618" width="105.28515625" customWidth="1"/>
    <col min="15620" max="15620" width="10.28515625" customWidth="1"/>
    <col min="15632" max="15632" width="9.42578125" customWidth="1"/>
    <col min="15633" max="15633" width="10.5703125" customWidth="1"/>
    <col min="15634" max="15634" width="26.140625" customWidth="1"/>
    <col min="15873" max="15873" width="8.28515625" customWidth="1"/>
    <col min="15874" max="15874" width="105.28515625" customWidth="1"/>
    <col min="15876" max="15876" width="10.28515625" customWidth="1"/>
    <col min="15888" max="15888" width="9.42578125" customWidth="1"/>
    <col min="15889" max="15889" width="10.5703125" customWidth="1"/>
    <col min="15890" max="15890" width="26.140625" customWidth="1"/>
    <col min="16129" max="16129" width="8.28515625" customWidth="1"/>
    <col min="16130" max="16130" width="105.28515625" customWidth="1"/>
    <col min="16132" max="16132" width="10.28515625" customWidth="1"/>
    <col min="16144" max="16144" width="9.42578125" customWidth="1"/>
    <col min="16145" max="16145" width="10.5703125" customWidth="1"/>
    <col min="16146" max="16146" width="26.140625" customWidth="1"/>
  </cols>
  <sheetData>
    <row r="2" spans="1:18" ht="18.75" x14ac:dyDescent="0.3">
      <c r="O2" s="100" t="s">
        <v>412</v>
      </c>
    </row>
    <row r="4" spans="1:18" ht="38.25" customHeight="1" x14ac:dyDescent="0.3">
      <c r="B4" s="302" t="s">
        <v>413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6" spans="1:18" ht="15" x14ac:dyDescent="0.2">
      <c r="A6" s="303" t="s">
        <v>0</v>
      </c>
      <c r="B6" s="304" t="s">
        <v>1</v>
      </c>
      <c r="C6" s="304" t="s">
        <v>2</v>
      </c>
      <c r="D6" s="304" t="s">
        <v>3</v>
      </c>
      <c r="E6" s="304" t="s">
        <v>4</v>
      </c>
      <c r="F6" s="304"/>
      <c r="G6" s="304"/>
      <c r="H6" s="305" t="s">
        <v>318</v>
      </c>
      <c r="I6" s="306"/>
      <c r="J6" s="306"/>
      <c r="K6" s="306"/>
      <c r="L6" s="306"/>
      <c r="M6" s="306"/>
      <c r="N6" s="306"/>
      <c r="O6" s="307"/>
      <c r="P6" s="304" t="s">
        <v>5</v>
      </c>
      <c r="Q6" s="304"/>
      <c r="R6" s="304" t="s">
        <v>6</v>
      </c>
    </row>
    <row r="7" spans="1:18" ht="30" customHeight="1" x14ac:dyDescent="0.2">
      <c r="A7" s="303"/>
      <c r="B7" s="304"/>
      <c r="C7" s="304"/>
      <c r="D7" s="304"/>
      <c r="E7" s="92">
        <v>2013</v>
      </c>
      <c r="F7" s="308">
        <v>2014</v>
      </c>
      <c r="G7" s="308"/>
      <c r="H7" s="304" t="s">
        <v>7</v>
      </c>
      <c r="I7" s="304"/>
      <c r="J7" s="304" t="s">
        <v>8</v>
      </c>
      <c r="K7" s="304"/>
      <c r="L7" s="304" t="s">
        <v>9</v>
      </c>
      <c r="M7" s="304"/>
      <c r="N7" s="304" t="s">
        <v>10</v>
      </c>
      <c r="O7" s="304"/>
      <c r="P7" s="304" t="s">
        <v>319</v>
      </c>
      <c r="Q7" s="304" t="s">
        <v>320</v>
      </c>
      <c r="R7" s="304"/>
    </row>
    <row r="8" spans="1:18" ht="77.25" customHeight="1" x14ac:dyDescent="0.2">
      <c r="A8" s="303"/>
      <c r="B8" s="304"/>
      <c r="C8" s="304"/>
      <c r="D8" s="304"/>
      <c r="E8" s="91" t="s">
        <v>11</v>
      </c>
      <c r="F8" s="91" t="s">
        <v>12</v>
      </c>
      <c r="G8" s="91" t="s">
        <v>11</v>
      </c>
      <c r="H8" s="91" t="s">
        <v>12</v>
      </c>
      <c r="I8" s="91" t="s">
        <v>11</v>
      </c>
      <c r="J8" s="91" t="s">
        <v>12</v>
      </c>
      <c r="K8" s="91" t="s">
        <v>11</v>
      </c>
      <c r="L8" s="91" t="s">
        <v>12</v>
      </c>
      <c r="M8" s="91" t="s">
        <v>11</v>
      </c>
      <c r="N8" s="91" t="s">
        <v>12</v>
      </c>
      <c r="O8" s="91" t="s">
        <v>11</v>
      </c>
      <c r="P8" s="304"/>
      <c r="Q8" s="304"/>
      <c r="R8" s="304"/>
    </row>
    <row r="9" spans="1:18" s="7" customFormat="1" ht="16.5" thickBot="1" x14ac:dyDescent="0.3">
      <c r="A9" s="10"/>
      <c r="B9" s="6" t="s">
        <v>26</v>
      </c>
      <c r="C9" s="64" t="s">
        <v>15</v>
      </c>
      <c r="D9" s="6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79.5" thickBot="1" x14ac:dyDescent="0.3">
      <c r="A10" s="95" t="s">
        <v>45</v>
      </c>
      <c r="B10" s="101" t="s">
        <v>16</v>
      </c>
      <c r="C10" s="96" t="s">
        <v>53</v>
      </c>
      <c r="D10" s="96" t="s">
        <v>56</v>
      </c>
      <c r="E10" s="97">
        <v>28.5</v>
      </c>
      <c r="F10" s="97">
        <v>33.1</v>
      </c>
      <c r="G10" s="12">
        <v>21.4</v>
      </c>
      <c r="H10" s="12">
        <v>33.1</v>
      </c>
      <c r="I10" s="12">
        <v>17.899999999999999</v>
      </c>
      <c r="J10" s="12">
        <v>33.1</v>
      </c>
      <c r="K10" s="12">
        <v>19.8</v>
      </c>
      <c r="L10" s="97">
        <v>33.1</v>
      </c>
      <c r="M10" s="97">
        <v>21.6</v>
      </c>
      <c r="N10" s="97">
        <v>33.1</v>
      </c>
      <c r="O10" s="97">
        <v>22.3</v>
      </c>
      <c r="P10" s="97">
        <v>33.1</v>
      </c>
      <c r="Q10" s="97">
        <v>33.1</v>
      </c>
      <c r="R10" s="94" t="s">
        <v>59</v>
      </c>
    </row>
    <row r="11" spans="1:18" ht="78.75" x14ac:dyDescent="0.25">
      <c r="A11" s="95" t="s">
        <v>46</v>
      </c>
      <c r="B11" s="66" t="s">
        <v>41</v>
      </c>
      <c r="C11" s="96" t="s">
        <v>53</v>
      </c>
      <c r="D11" s="96" t="s">
        <v>56</v>
      </c>
      <c r="E11" s="8">
        <v>98.8</v>
      </c>
      <c r="F11" s="8">
        <v>88.4</v>
      </c>
      <c r="G11" s="97">
        <v>99.9</v>
      </c>
      <c r="H11" s="8">
        <v>88.5</v>
      </c>
      <c r="I11" s="97">
        <v>82.3</v>
      </c>
      <c r="J11" s="8">
        <v>88.5</v>
      </c>
      <c r="K11" s="12">
        <v>88.4</v>
      </c>
      <c r="L11" s="8">
        <v>88.5</v>
      </c>
      <c r="M11" s="97">
        <v>78.400000000000006</v>
      </c>
      <c r="N11" s="8">
        <v>88.5</v>
      </c>
      <c r="O11" s="97">
        <v>86</v>
      </c>
      <c r="P11" s="8">
        <v>88.6</v>
      </c>
      <c r="Q11" s="8">
        <v>88.6</v>
      </c>
      <c r="R11" s="94" t="s">
        <v>321</v>
      </c>
    </row>
    <row r="12" spans="1:18" ht="15.75" x14ac:dyDescent="0.25">
      <c r="A12" s="95"/>
      <c r="B12" s="97" t="s">
        <v>13</v>
      </c>
      <c r="C12" s="311" t="s">
        <v>17</v>
      </c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3"/>
    </row>
    <row r="13" spans="1:18" ht="16.5" thickBot="1" x14ac:dyDescent="0.3">
      <c r="A13" s="95">
        <v>1</v>
      </c>
      <c r="B13" s="97" t="s">
        <v>40</v>
      </c>
      <c r="C13" s="311" t="s">
        <v>18</v>
      </c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3"/>
    </row>
    <row r="14" spans="1:18" ht="111" thickBot="1" x14ac:dyDescent="0.3">
      <c r="A14" s="95" t="s">
        <v>47</v>
      </c>
      <c r="B14" s="67" t="s">
        <v>322</v>
      </c>
      <c r="C14" s="96" t="s">
        <v>53</v>
      </c>
      <c r="D14" s="96">
        <v>0.01</v>
      </c>
      <c r="E14" s="96">
        <v>24</v>
      </c>
      <c r="F14" s="3">
        <v>30</v>
      </c>
      <c r="G14" s="97">
        <v>27</v>
      </c>
      <c r="H14" s="3">
        <v>0</v>
      </c>
      <c r="I14" s="97">
        <v>0</v>
      </c>
      <c r="J14" s="3">
        <v>0</v>
      </c>
      <c r="K14" s="97">
        <v>0</v>
      </c>
      <c r="L14" s="3">
        <v>0</v>
      </c>
      <c r="M14" s="97">
        <v>0</v>
      </c>
      <c r="N14" s="3">
        <v>0</v>
      </c>
      <c r="O14" s="97">
        <v>0</v>
      </c>
      <c r="P14" s="3">
        <v>0</v>
      </c>
      <c r="Q14" s="97">
        <v>0</v>
      </c>
      <c r="R14" s="97"/>
    </row>
    <row r="15" spans="1:18" ht="15.75" x14ac:dyDescent="0.25">
      <c r="A15" s="95"/>
      <c r="B15" s="97" t="s">
        <v>14</v>
      </c>
      <c r="C15" s="314" t="s">
        <v>19</v>
      </c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</row>
    <row r="16" spans="1:18" ht="15.75" x14ac:dyDescent="0.25">
      <c r="A16" s="95">
        <v>2</v>
      </c>
      <c r="B16" s="97" t="s">
        <v>40</v>
      </c>
      <c r="C16" s="309" t="s">
        <v>20</v>
      </c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</row>
    <row r="17" spans="1:18" ht="63" x14ac:dyDescent="0.25">
      <c r="A17" s="95" t="s">
        <v>48</v>
      </c>
      <c r="B17" s="97" t="s">
        <v>21</v>
      </c>
      <c r="C17" s="96" t="s">
        <v>53</v>
      </c>
      <c r="D17" s="96">
        <v>0.25</v>
      </c>
      <c r="E17" s="97">
        <v>90</v>
      </c>
      <c r="F17" s="97">
        <v>100</v>
      </c>
      <c r="G17" s="97">
        <v>86.7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/>
    </row>
    <row r="18" spans="1:18" ht="15.75" x14ac:dyDescent="0.25">
      <c r="A18" s="95"/>
      <c r="B18" s="97" t="s">
        <v>22</v>
      </c>
      <c r="C18" s="309" t="s">
        <v>23</v>
      </c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</row>
    <row r="19" spans="1:18" ht="16.5" thickBot="1" x14ac:dyDescent="0.3">
      <c r="A19" s="95">
        <v>3</v>
      </c>
      <c r="B19" s="97" t="s">
        <v>40</v>
      </c>
      <c r="C19" s="309" t="s">
        <v>24</v>
      </c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</row>
    <row r="20" spans="1:18" ht="95.25" thickBot="1" x14ac:dyDescent="0.3">
      <c r="A20" s="95" t="s">
        <v>49</v>
      </c>
      <c r="B20" s="67" t="s">
        <v>42</v>
      </c>
      <c r="C20" s="96" t="s">
        <v>53</v>
      </c>
      <c r="D20" s="97">
        <v>0.35</v>
      </c>
      <c r="E20" s="3">
        <v>98.7</v>
      </c>
      <c r="F20" s="97">
        <v>99</v>
      </c>
      <c r="G20" s="97">
        <v>99.9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/>
    </row>
    <row r="21" spans="1:18" s="7" customFormat="1" ht="16.5" thickBot="1" x14ac:dyDescent="0.3">
      <c r="A21" s="10"/>
      <c r="B21" s="64" t="s">
        <v>25</v>
      </c>
      <c r="C21" s="64" t="s">
        <v>27</v>
      </c>
      <c r="D21" s="68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110.25" x14ac:dyDescent="0.25">
      <c r="A22" s="69" t="s">
        <v>50</v>
      </c>
      <c r="B22" s="70" t="s">
        <v>323</v>
      </c>
      <c r="C22" s="96" t="s">
        <v>53</v>
      </c>
      <c r="D22" s="11" t="s">
        <v>56</v>
      </c>
      <c r="E22" s="97">
        <v>96</v>
      </c>
      <c r="F22" s="97">
        <v>98.5</v>
      </c>
      <c r="G22" s="25">
        <v>96.4</v>
      </c>
      <c r="H22" s="97">
        <v>91.5</v>
      </c>
      <c r="I22" s="97">
        <v>89</v>
      </c>
      <c r="J22" s="97">
        <v>91.5</v>
      </c>
      <c r="K22" s="97">
        <v>95.3</v>
      </c>
      <c r="L22" s="97">
        <v>91.5</v>
      </c>
      <c r="M22" s="97">
        <v>99.9</v>
      </c>
      <c r="N22" s="97">
        <v>91.5</v>
      </c>
      <c r="O22" s="97">
        <v>99.9</v>
      </c>
      <c r="P22" s="97">
        <v>91.5</v>
      </c>
      <c r="Q22" s="98">
        <v>91.5</v>
      </c>
      <c r="R22" s="93"/>
    </row>
    <row r="23" spans="1:18" ht="94.5" x14ac:dyDescent="0.25">
      <c r="A23" s="95" t="s">
        <v>51</v>
      </c>
      <c r="B23" s="97" t="s">
        <v>324</v>
      </c>
      <c r="C23" s="99" t="s">
        <v>54</v>
      </c>
      <c r="D23" s="96" t="s">
        <v>56</v>
      </c>
      <c r="E23" s="13">
        <v>15218.5</v>
      </c>
      <c r="F23" s="96">
        <v>14103.4</v>
      </c>
      <c r="G23" s="97">
        <v>16127.4</v>
      </c>
      <c r="H23" s="96">
        <v>15467.4</v>
      </c>
      <c r="I23" s="97">
        <v>16606.599999999999</v>
      </c>
      <c r="J23" s="96">
        <v>15467.4</v>
      </c>
      <c r="K23" s="97">
        <v>16909.7</v>
      </c>
      <c r="L23" s="96">
        <v>15467.4</v>
      </c>
      <c r="M23" s="96">
        <v>16867.400000000001</v>
      </c>
      <c r="N23" s="96">
        <v>15467.4</v>
      </c>
      <c r="O23" s="97">
        <v>17645.5</v>
      </c>
      <c r="P23" s="96">
        <v>15467.4</v>
      </c>
      <c r="Q23" s="96">
        <v>15467.4</v>
      </c>
      <c r="R23" s="94"/>
    </row>
    <row r="24" spans="1:18" ht="15.75" x14ac:dyDescent="0.25">
      <c r="A24" s="95"/>
      <c r="B24" s="3" t="s">
        <v>28</v>
      </c>
      <c r="C24" s="310" t="s">
        <v>29</v>
      </c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</row>
    <row r="25" spans="1:18" ht="15.75" x14ac:dyDescent="0.25">
      <c r="A25" s="95">
        <v>4</v>
      </c>
      <c r="B25" s="5" t="s">
        <v>40</v>
      </c>
      <c r="C25" s="3" t="s">
        <v>30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</row>
    <row r="26" spans="1:18" ht="47.25" x14ac:dyDescent="0.25">
      <c r="A26" s="95" t="s">
        <v>52</v>
      </c>
      <c r="B26" s="97" t="s">
        <v>43</v>
      </c>
      <c r="C26" s="97" t="s">
        <v>55</v>
      </c>
      <c r="D26" s="97">
        <v>0.04</v>
      </c>
      <c r="E26" s="97">
        <v>43</v>
      </c>
      <c r="F26" s="97">
        <v>43</v>
      </c>
      <c r="G26" s="97">
        <v>43</v>
      </c>
      <c r="H26" s="97">
        <v>43</v>
      </c>
      <c r="I26" s="97">
        <v>37</v>
      </c>
      <c r="J26" s="97">
        <v>43</v>
      </c>
      <c r="K26" s="97">
        <v>38</v>
      </c>
      <c r="L26" s="97">
        <v>43</v>
      </c>
      <c r="M26" s="97">
        <v>37</v>
      </c>
      <c r="N26" s="97">
        <v>43</v>
      </c>
      <c r="O26" s="97">
        <v>40</v>
      </c>
      <c r="P26" s="97">
        <v>43</v>
      </c>
      <c r="Q26" s="97">
        <v>43</v>
      </c>
      <c r="R26" s="71"/>
    </row>
    <row r="27" spans="1:18" ht="126" x14ac:dyDescent="0.25">
      <c r="A27" s="95" t="s">
        <v>39</v>
      </c>
      <c r="B27" s="97" t="s">
        <v>325</v>
      </c>
      <c r="C27" s="96" t="s">
        <v>53</v>
      </c>
      <c r="D27" s="97">
        <v>0.06</v>
      </c>
      <c r="E27" s="97">
        <v>0</v>
      </c>
      <c r="F27" s="97">
        <v>0.1</v>
      </c>
      <c r="G27" s="97">
        <v>0</v>
      </c>
      <c r="H27" s="97">
        <v>0.1</v>
      </c>
      <c r="I27" s="97">
        <v>0</v>
      </c>
      <c r="J27" s="97">
        <v>0.1</v>
      </c>
      <c r="K27" s="97">
        <v>0</v>
      </c>
      <c r="L27" s="97">
        <v>0.1</v>
      </c>
      <c r="M27" s="97">
        <v>0</v>
      </c>
      <c r="N27" s="97">
        <v>0.1</v>
      </c>
      <c r="O27" s="97">
        <v>0</v>
      </c>
      <c r="P27" s="97">
        <v>0.1</v>
      </c>
      <c r="Q27" s="97">
        <v>0.1</v>
      </c>
      <c r="R27" s="97"/>
    </row>
    <row r="28" spans="1:18" ht="31.5" customHeight="1" x14ac:dyDescent="0.2">
      <c r="A28" s="303" t="s">
        <v>0</v>
      </c>
      <c r="B28" s="304" t="s">
        <v>1</v>
      </c>
      <c r="C28" s="304" t="s">
        <v>2</v>
      </c>
      <c r="D28" s="304" t="s">
        <v>3</v>
      </c>
      <c r="E28" s="304" t="s">
        <v>4</v>
      </c>
      <c r="F28" s="304"/>
      <c r="G28" s="304"/>
      <c r="H28" s="305" t="s">
        <v>427</v>
      </c>
      <c r="I28" s="306"/>
      <c r="J28" s="306"/>
      <c r="K28" s="306"/>
      <c r="L28" s="306"/>
      <c r="M28" s="306"/>
      <c r="N28" s="306"/>
      <c r="O28" s="307"/>
      <c r="P28" s="304" t="s">
        <v>5</v>
      </c>
      <c r="Q28" s="304"/>
      <c r="R28" s="304" t="s">
        <v>6</v>
      </c>
    </row>
    <row r="29" spans="1:18" ht="31.5" customHeight="1" x14ac:dyDescent="0.2">
      <c r="A29" s="303"/>
      <c r="B29" s="304"/>
      <c r="C29" s="304"/>
      <c r="D29" s="304"/>
      <c r="E29" s="160">
        <v>2014</v>
      </c>
      <c r="F29" s="308">
        <v>2015</v>
      </c>
      <c r="G29" s="308"/>
      <c r="H29" s="304" t="s">
        <v>7</v>
      </c>
      <c r="I29" s="304"/>
      <c r="J29" s="304" t="s">
        <v>8</v>
      </c>
      <c r="K29" s="304"/>
      <c r="L29" s="304" t="s">
        <v>9</v>
      </c>
      <c r="M29" s="304"/>
      <c r="N29" s="304" t="s">
        <v>10</v>
      </c>
      <c r="O29" s="304"/>
      <c r="P29" s="304" t="s">
        <v>428</v>
      </c>
      <c r="Q29" s="304" t="s">
        <v>429</v>
      </c>
      <c r="R29" s="304"/>
    </row>
    <row r="30" spans="1:18" ht="15" customHeight="1" x14ac:dyDescent="0.2">
      <c r="A30" s="303"/>
      <c r="B30" s="304"/>
      <c r="C30" s="304"/>
      <c r="D30" s="304"/>
      <c r="E30" s="159" t="s">
        <v>11</v>
      </c>
      <c r="F30" s="159" t="s">
        <v>12</v>
      </c>
      <c r="G30" s="159" t="s">
        <v>11</v>
      </c>
      <c r="H30" s="159" t="s">
        <v>12</v>
      </c>
      <c r="I30" s="159" t="s">
        <v>11</v>
      </c>
      <c r="J30" s="159" t="s">
        <v>12</v>
      </c>
      <c r="K30" s="159" t="s">
        <v>11</v>
      </c>
      <c r="L30" s="159" t="s">
        <v>12</v>
      </c>
      <c r="M30" s="159" t="s">
        <v>11</v>
      </c>
      <c r="N30" s="159" t="s">
        <v>12</v>
      </c>
      <c r="O30" s="159" t="s">
        <v>11</v>
      </c>
      <c r="P30" s="304"/>
      <c r="Q30" s="304"/>
      <c r="R30" s="304"/>
    </row>
    <row r="31" spans="1:18" ht="15" customHeight="1" thickBot="1" x14ac:dyDescent="0.3">
      <c r="A31" s="128"/>
      <c r="B31" s="6" t="s">
        <v>26</v>
      </c>
      <c r="C31" s="64" t="s">
        <v>15</v>
      </c>
      <c r="D31" s="130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s="2" customFormat="1" ht="79.5" thickBot="1" x14ac:dyDescent="0.3">
      <c r="A32" s="129" t="s">
        <v>45</v>
      </c>
      <c r="B32" s="101" t="s">
        <v>16</v>
      </c>
      <c r="C32" s="162" t="s">
        <v>53</v>
      </c>
      <c r="D32" s="162" t="s">
        <v>56</v>
      </c>
      <c r="E32" s="165">
        <v>21.4</v>
      </c>
      <c r="F32" s="165">
        <v>33.1</v>
      </c>
      <c r="G32" s="12">
        <v>22.3</v>
      </c>
      <c r="H32" s="12">
        <v>22.3</v>
      </c>
      <c r="I32" s="12">
        <v>18.7</v>
      </c>
      <c r="J32" s="12">
        <v>22.3</v>
      </c>
      <c r="K32" s="12">
        <v>20.5</v>
      </c>
      <c r="L32" s="165">
        <v>22.3</v>
      </c>
      <c r="M32" s="165">
        <v>21.6</v>
      </c>
      <c r="N32" s="165">
        <v>22.3</v>
      </c>
      <c r="O32" s="165">
        <v>21.6</v>
      </c>
      <c r="P32" s="165">
        <v>22.3</v>
      </c>
      <c r="Q32" s="165">
        <v>22.3</v>
      </c>
      <c r="R32" s="145"/>
    </row>
    <row r="33" spans="1:18" s="2" customFormat="1" ht="62.25" customHeight="1" x14ac:dyDescent="0.25">
      <c r="A33" s="129" t="s">
        <v>46</v>
      </c>
      <c r="B33" s="126" t="s">
        <v>41</v>
      </c>
      <c r="C33" s="162" t="s">
        <v>53</v>
      </c>
      <c r="D33" s="162" t="s">
        <v>56</v>
      </c>
      <c r="E33" s="120">
        <v>99.9</v>
      </c>
      <c r="F33" s="120">
        <v>88.5</v>
      </c>
      <c r="G33" s="165">
        <v>86</v>
      </c>
      <c r="H33" s="120">
        <v>86.1</v>
      </c>
      <c r="I33" s="12">
        <v>91.7</v>
      </c>
      <c r="J33" s="120">
        <v>86.1</v>
      </c>
      <c r="K33" s="12">
        <v>94.5</v>
      </c>
      <c r="L33" s="120">
        <v>86.1</v>
      </c>
      <c r="M33" s="165">
        <v>96.2</v>
      </c>
      <c r="N33" s="120">
        <v>86.1</v>
      </c>
      <c r="O33" s="165">
        <v>98.6</v>
      </c>
      <c r="P33" s="120">
        <v>86.2</v>
      </c>
      <c r="Q33" s="120">
        <v>86.3</v>
      </c>
      <c r="R33" s="145"/>
    </row>
    <row r="34" spans="1:18" s="2" customFormat="1" ht="15.75" x14ac:dyDescent="0.25">
      <c r="A34" s="129"/>
      <c r="B34" s="165" t="s">
        <v>13</v>
      </c>
      <c r="C34" s="311" t="s">
        <v>17</v>
      </c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3"/>
    </row>
    <row r="35" spans="1:18" s="2" customFormat="1" ht="63" customHeight="1" thickBot="1" x14ac:dyDescent="0.3">
      <c r="A35" s="129">
        <v>1</v>
      </c>
      <c r="B35" s="165" t="s">
        <v>40</v>
      </c>
      <c r="C35" s="311" t="s">
        <v>18</v>
      </c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3"/>
    </row>
    <row r="36" spans="1:18" ht="111" thickBot="1" x14ac:dyDescent="0.3">
      <c r="A36" s="129" t="s">
        <v>47</v>
      </c>
      <c r="B36" s="67" t="s">
        <v>322</v>
      </c>
      <c r="C36" s="162" t="s">
        <v>53</v>
      </c>
      <c r="D36" s="162">
        <v>0</v>
      </c>
      <c r="E36" s="162">
        <v>27</v>
      </c>
      <c r="F36" s="3">
        <v>0</v>
      </c>
      <c r="G36" s="165">
        <v>0</v>
      </c>
      <c r="H36" s="3">
        <v>0</v>
      </c>
      <c r="I36" s="165">
        <v>0</v>
      </c>
      <c r="J36" s="3">
        <v>0</v>
      </c>
      <c r="K36" s="165">
        <v>0</v>
      </c>
      <c r="L36" s="3">
        <v>0</v>
      </c>
      <c r="M36" s="165">
        <v>0</v>
      </c>
      <c r="N36" s="3">
        <v>0</v>
      </c>
      <c r="O36" s="165">
        <v>0</v>
      </c>
      <c r="P36" s="3">
        <v>0</v>
      </c>
      <c r="Q36" s="165">
        <v>0</v>
      </c>
      <c r="R36" s="165"/>
    </row>
    <row r="37" spans="1:18" ht="15.75" customHeight="1" x14ac:dyDescent="0.25">
      <c r="A37" s="129"/>
      <c r="B37" s="165" t="s">
        <v>14</v>
      </c>
      <c r="C37" s="314" t="s">
        <v>19</v>
      </c>
      <c r="D37" s="314"/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</row>
    <row r="38" spans="1:18" ht="15.75" customHeight="1" x14ac:dyDescent="0.25">
      <c r="A38" s="129">
        <v>2</v>
      </c>
      <c r="B38" s="165" t="s">
        <v>40</v>
      </c>
      <c r="C38" s="309" t="s">
        <v>20</v>
      </c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</row>
    <row r="39" spans="1:18" ht="65.25" customHeight="1" x14ac:dyDescent="0.25">
      <c r="A39" s="129" t="s">
        <v>48</v>
      </c>
      <c r="B39" s="165" t="s">
        <v>21</v>
      </c>
      <c r="C39" s="162" t="s">
        <v>53</v>
      </c>
      <c r="D39" s="162">
        <v>0</v>
      </c>
      <c r="E39" s="165">
        <v>86.7</v>
      </c>
      <c r="F39" s="165">
        <v>0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5">
        <v>0</v>
      </c>
      <c r="M39" s="165">
        <v>0</v>
      </c>
      <c r="N39" s="165">
        <v>0</v>
      </c>
      <c r="O39" s="165">
        <v>0</v>
      </c>
      <c r="P39" s="165">
        <v>0</v>
      </c>
      <c r="Q39" s="165">
        <v>0</v>
      </c>
      <c r="R39" s="165"/>
    </row>
    <row r="40" spans="1:18" ht="15.75" x14ac:dyDescent="0.25">
      <c r="A40" s="129"/>
      <c r="B40" s="165" t="s">
        <v>22</v>
      </c>
      <c r="C40" s="309" t="s">
        <v>23</v>
      </c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</row>
    <row r="41" spans="1:18" ht="16.5" thickBot="1" x14ac:dyDescent="0.3">
      <c r="A41" s="129">
        <v>3</v>
      </c>
      <c r="B41" s="165" t="s">
        <v>40</v>
      </c>
      <c r="C41" s="309" t="s">
        <v>24</v>
      </c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</row>
    <row r="42" spans="1:18" ht="95.25" thickBot="1" x14ac:dyDescent="0.3">
      <c r="A42" s="129" t="s">
        <v>49</v>
      </c>
      <c r="B42" s="67" t="s">
        <v>42</v>
      </c>
      <c r="C42" s="162" t="s">
        <v>53</v>
      </c>
      <c r="D42" s="165">
        <v>0</v>
      </c>
      <c r="E42" s="3">
        <v>99.9</v>
      </c>
      <c r="F42" s="165">
        <v>0</v>
      </c>
      <c r="G42" s="165">
        <v>0</v>
      </c>
      <c r="H42" s="165">
        <v>0</v>
      </c>
      <c r="I42" s="165">
        <v>0</v>
      </c>
      <c r="J42" s="165">
        <v>0</v>
      </c>
      <c r="K42" s="165">
        <v>0</v>
      </c>
      <c r="L42" s="165">
        <v>0</v>
      </c>
      <c r="M42" s="165">
        <v>0</v>
      </c>
      <c r="N42" s="165">
        <v>0</v>
      </c>
      <c r="O42" s="165">
        <v>0</v>
      </c>
      <c r="P42" s="165">
        <v>0</v>
      </c>
      <c r="Q42" s="165">
        <v>0</v>
      </c>
      <c r="R42" s="165"/>
    </row>
    <row r="43" spans="1:18" ht="16.5" thickBot="1" x14ac:dyDescent="0.3">
      <c r="A43" s="128"/>
      <c r="B43" s="64" t="s">
        <v>25</v>
      </c>
      <c r="C43" s="64" t="s">
        <v>27</v>
      </c>
      <c r="D43" s="68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110.25" x14ac:dyDescent="0.25">
      <c r="A44" s="69" t="s">
        <v>50</v>
      </c>
      <c r="B44" s="70" t="s">
        <v>323</v>
      </c>
      <c r="C44" s="162" t="s">
        <v>53</v>
      </c>
      <c r="D44" s="11" t="s">
        <v>56</v>
      </c>
      <c r="E44" s="165">
        <v>96.4</v>
      </c>
      <c r="F44" s="165">
        <v>91.5</v>
      </c>
      <c r="G44" s="25">
        <v>99.9</v>
      </c>
      <c r="H44" s="165">
        <v>92</v>
      </c>
      <c r="I44" s="165">
        <v>99.8</v>
      </c>
      <c r="J44" s="165">
        <v>92</v>
      </c>
      <c r="K44" s="165">
        <v>99.9</v>
      </c>
      <c r="L44" s="165">
        <v>92</v>
      </c>
      <c r="M44" s="165">
        <v>99.9</v>
      </c>
      <c r="N44" s="165">
        <v>92</v>
      </c>
      <c r="O44" s="165">
        <v>99.9</v>
      </c>
      <c r="P44" s="165">
        <v>92.5</v>
      </c>
      <c r="Q44" s="163">
        <v>93</v>
      </c>
      <c r="R44" s="102"/>
    </row>
    <row r="45" spans="1:18" ht="94.5" x14ac:dyDescent="0.25">
      <c r="A45" s="129" t="s">
        <v>51</v>
      </c>
      <c r="B45" s="165" t="s">
        <v>324</v>
      </c>
      <c r="C45" s="164" t="s">
        <v>54</v>
      </c>
      <c r="D45" s="162" t="s">
        <v>56</v>
      </c>
      <c r="E45" s="13">
        <v>16127.4</v>
      </c>
      <c r="F45" s="162">
        <v>15467.4</v>
      </c>
      <c r="G45" s="165">
        <v>17645.5</v>
      </c>
      <c r="H45" s="162">
        <v>15467.4</v>
      </c>
      <c r="I45" s="165">
        <v>16928.599999999999</v>
      </c>
      <c r="J45" s="162">
        <v>15467.4</v>
      </c>
      <c r="K45" s="165">
        <v>17315.5</v>
      </c>
      <c r="L45" s="162">
        <v>15467.4</v>
      </c>
      <c r="M45" s="162">
        <v>17675.400000000001</v>
      </c>
      <c r="N45" s="162">
        <v>15467.4</v>
      </c>
      <c r="O45" s="165">
        <v>18224.099999999999</v>
      </c>
      <c r="P45" s="162">
        <v>15467.4</v>
      </c>
      <c r="Q45" s="162">
        <v>15467.4</v>
      </c>
      <c r="R45" s="145"/>
    </row>
    <row r="46" spans="1:18" ht="15.75" x14ac:dyDescent="0.25">
      <c r="A46" s="129"/>
      <c r="B46" s="3" t="s">
        <v>28</v>
      </c>
      <c r="C46" s="310" t="s">
        <v>29</v>
      </c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</row>
    <row r="47" spans="1:18" ht="15.75" x14ac:dyDescent="0.25">
      <c r="A47" s="129">
        <v>4</v>
      </c>
      <c r="B47" s="127" t="s">
        <v>40</v>
      </c>
      <c r="C47" s="3" t="s">
        <v>30</v>
      </c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</row>
    <row r="48" spans="1:18" ht="47.25" x14ac:dyDescent="0.25">
      <c r="A48" s="129" t="s">
        <v>52</v>
      </c>
      <c r="B48" s="165" t="s">
        <v>43</v>
      </c>
      <c r="C48" s="165" t="s">
        <v>55</v>
      </c>
      <c r="D48" s="165">
        <v>0.4</v>
      </c>
      <c r="E48" s="165">
        <v>43</v>
      </c>
      <c r="F48" s="165">
        <v>43</v>
      </c>
      <c r="G48" s="165">
        <v>40</v>
      </c>
      <c r="H48" s="165">
        <v>43</v>
      </c>
      <c r="I48" s="165">
        <v>36</v>
      </c>
      <c r="J48" s="165">
        <v>43</v>
      </c>
      <c r="K48" s="165">
        <v>38</v>
      </c>
      <c r="L48" s="165">
        <v>43</v>
      </c>
      <c r="M48" s="165">
        <v>39</v>
      </c>
      <c r="N48" s="165">
        <v>43</v>
      </c>
      <c r="O48" s="165">
        <v>41</v>
      </c>
      <c r="P48" s="165">
        <v>43</v>
      </c>
      <c r="Q48" s="165">
        <v>43</v>
      </c>
      <c r="R48" s="71"/>
    </row>
    <row r="49" spans="1:18" ht="126" x14ac:dyDescent="0.25">
      <c r="A49" s="129" t="s">
        <v>39</v>
      </c>
      <c r="B49" s="165" t="s">
        <v>325</v>
      </c>
      <c r="C49" s="162" t="s">
        <v>53</v>
      </c>
      <c r="D49" s="165">
        <v>0.1</v>
      </c>
      <c r="E49" s="165">
        <v>0</v>
      </c>
      <c r="F49" s="165" t="s">
        <v>400</v>
      </c>
      <c r="G49" s="165">
        <v>0</v>
      </c>
      <c r="H49" s="165" t="s">
        <v>400</v>
      </c>
      <c r="I49" s="165">
        <v>0</v>
      </c>
      <c r="J49" s="165" t="s">
        <v>400</v>
      </c>
      <c r="K49" s="165">
        <v>0</v>
      </c>
      <c r="L49" s="165" t="s">
        <v>400</v>
      </c>
      <c r="M49" s="165">
        <v>0</v>
      </c>
      <c r="N49" s="165" t="s">
        <v>400</v>
      </c>
      <c r="O49" s="165">
        <v>0</v>
      </c>
      <c r="P49" s="165" t="s">
        <v>400</v>
      </c>
      <c r="Q49" s="165" t="s">
        <v>400</v>
      </c>
      <c r="R49" s="165"/>
    </row>
    <row r="50" spans="1:18" ht="94.5" x14ac:dyDescent="0.25">
      <c r="A50" s="129" t="s">
        <v>38</v>
      </c>
      <c r="B50" s="165" t="s">
        <v>326</v>
      </c>
      <c r="C50" s="162" t="s">
        <v>53</v>
      </c>
      <c r="D50" s="162">
        <v>0.3</v>
      </c>
      <c r="E50" s="165">
        <v>100</v>
      </c>
      <c r="F50" s="165" t="s">
        <v>430</v>
      </c>
      <c r="G50" s="165">
        <v>100</v>
      </c>
      <c r="H50" s="165" t="s">
        <v>430</v>
      </c>
      <c r="I50" s="165">
        <v>0</v>
      </c>
      <c r="J50" s="165" t="s">
        <v>430</v>
      </c>
      <c r="K50" s="165">
        <v>0</v>
      </c>
      <c r="L50" s="165" t="s">
        <v>430</v>
      </c>
      <c r="M50" s="165">
        <v>100</v>
      </c>
      <c r="N50" s="165" t="s">
        <v>430</v>
      </c>
      <c r="O50" s="161">
        <v>100</v>
      </c>
      <c r="P50" s="165" t="s">
        <v>430</v>
      </c>
      <c r="Q50" s="165" t="s">
        <v>430</v>
      </c>
      <c r="R50" s="145"/>
    </row>
    <row r="51" spans="1:18" ht="15.75" customHeight="1" x14ac:dyDescent="0.25">
      <c r="A51" s="129"/>
      <c r="B51" s="162" t="s">
        <v>31</v>
      </c>
      <c r="C51" s="315" t="s">
        <v>32</v>
      </c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</row>
    <row r="52" spans="1:18" ht="15.75" customHeight="1" x14ac:dyDescent="0.25">
      <c r="A52" s="129">
        <v>5</v>
      </c>
      <c r="B52" s="3" t="s">
        <v>37</v>
      </c>
      <c r="C52" s="3" t="s">
        <v>33</v>
      </c>
      <c r="D52" s="163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</row>
    <row r="53" spans="1:18" ht="47.25" customHeight="1" x14ac:dyDescent="0.25">
      <c r="A53" s="129" t="s">
        <v>36</v>
      </c>
      <c r="B53" s="127" t="s">
        <v>44</v>
      </c>
      <c r="C53" s="162" t="s">
        <v>53</v>
      </c>
      <c r="D53" s="162">
        <v>0.1</v>
      </c>
      <c r="E53" s="165">
        <v>99.99</v>
      </c>
      <c r="F53" s="165" t="s">
        <v>431</v>
      </c>
      <c r="G53" s="165">
        <v>99.8</v>
      </c>
      <c r="H53" s="165" t="s">
        <v>431</v>
      </c>
      <c r="I53" s="165">
        <v>99.8</v>
      </c>
      <c r="J53" s="165" t="s">
        <v>431</v>
      </c>
      <c r="K53" s="165">
        <v>99.6</v>
      </c>
      <c r="L53" s="165" t="s">
        <v>431</v>
      </c>
      <c r="M53" s="165">
        <v>99.8</v>
      </c>
      <c r="N53" s="165" t="s">
        <v>431</v>
      </c>
      <c r="O53" s="165">
        <v>98.5</v>
      </c>
      <c r="P53" s="165" t="s">
        <v>431</v>
      </c>
      <c r="Q53" s="165" t="s">
        <v>431</v>
      </c>
      <c r="R53" s="165"/>
    </row>
    <row r="54" spans="1:18" ht="63" x14ac:dyDescent="0.25">
      <c r="A54" s="129" t="s">
        <v>35</v>
      </c>
      <c r="B54" s="165" t="s">
        <v>34</v>
      </c>
      <c r="C54" s="162" t="s">
        <v>53</v>
      </c>
      <c r="D54" s="162">
        <v>0.1</v>
      </c>
      <c r="E54" s="165">
        <v>0</v>
      </c>
      <c r="F54" s="165" t="s">
        <v>400</v>
      </c>
      <c r="G54" s="165">
        <v>0</v>
      </c>
      <c r="H54" s="165" t="s">
        <v>400</v>
      </c>
      <c r="I54" s="12">
        <v>0</v>
      </c>
      <c r="J54" s="165" t="s">
        <v>400</v>
      </c>
      <c r="K54" s="12">
        <v>0</v>
      </c>
      <c r="L54" s="165" t="s">
        <v>400</v>
      </c>
      <c r="M54" s="165">
        <v>0</v>
      </c>
      <c r="N54" s="165" t="s">
        <v>400</v>
      </c>
      <c r="O54" s="165">
        <v>8.0000000000000002E-3</v>
      </c>
      <c r="P54" s="165" t="s">
        <v>400</v>
      </c>
      <c r="Q54" s="165" t="s">
        <v>400</v>
      </c>
      <c r="R54" s="165"/>
    </row>
    <row r="55" spans="1:18" ht="15.75" x14ac:dyDescent="0.25">
      <c r="A55" s="72"/>
      <c r="B55" s="7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5.75" x14ac:dyDescent="0.25">
      <c r="A56" s="72"/>
      <c r="B56" s="7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8.75" x14ac:dyDescent="0.3">
      <c r="A57" s="10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.75" customHeight="1" x14ac:dyDescent="0.3">
      <c r="A58" s="300" t="s">
        <v>432</v>
      </c>
      <c r="B58" s="300"/>
      <c r="C58" s="30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301" t="s">
        <v>433</v>
      </c>
      <c r="R58" s="301"/>
    </row>
    <row r="59" spans="1:18" ht="18.75" customHeight="1" x14ac:dyDescent="0.3">
      <c r="A59" s="10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.75" x14ac:dyDescent="0.3">
      <c r="A60" s="299"/>
      <c r="B60" s="299"/>
      <c r="C60" s="299"/>
      <c r="D60" s="299"/>
      <c r="E60" s="1"/>
      <c r="F60" s="1"/>
      <c r="G60" s="1"/>
      <c r="H60" s="1"/>
      <c r="I60" s="1"/>
      <c r="J60" s="300"/>
      <c r="K60" s="300"/>
      <c r="L60" s="1"/>
      <c r="M60" s="1"/>
      <c r="N60" s="1"/>
      <c r="O60" s="1"/>
      <c r="P60" s="1"/>
      <c r="Q60" s="1"/>
      <c r="R60" s="1"/>
    </row>
    <row r="61" spans="1:18" ht="18.75" x14ac:dyDescent="0.3">
      <c r="A61" s="299"/>
      <c r="B61" s="299"/>
      <c r="C61" s="299"/>
      <c r="D61" s="299"/>
      <c r="E61" s="1"/>
      <c r="F61" s="1"/>
      <c r="G61" s="1"/>
      <c r="H61" s="1"/>
      <c r="I61" s="1"/>
      <c r="J61" s="300"/>
      <c r="K61" s="300"/>
      <c r="L61" s="1"/>
      <c r="M61" s="1"/>
      <c r="N61" s="1"/>
      <c r="O61" s="1"/>
      <c r="P61" s="1"/>
      <c r="Q61" s="1"/>
      <c r="R61" s="1"/>
    </row>
  </sheetData>
  <mergeCells count="52">
    <mergeCell ref="C34:R34"/>
    <mergeCell ref="C37:R37"/>
    <mergeCell ref="C40:R40"/>
    <mergeCell ref="C46:R46"/>
    <mergeCell ref="C51:R51"/>
    <mergeCell ref="C35:R35"/>
    <mergeCell ref="C38:R38"/>
    <mergeCell ref="C41:R41"/>
    <mergeCell ref="H28:O28"/>
    <mergeCell ref="P28:Q28"/>
    <mergeCell ref="R28:R30"/>
    <mergeCell ref="F29:G29"/>
    <mergeCell ref="H29:I29"/>
    <mergeCell ref="J29:K29"/>
    <mergeCell ref="L29:M29"/>
    <mergeCell ref="N29:O29"/>
    <mergeCell ref="P29:P30"/>
    <mergeCell ref="Q29:Q30"/>
    <mergeCell ref="A28:A30"/>
    <mergeCell ref="B28:B30"/>
    <mergeCell ref="C28:C30"/>
    <mergeCell ref="D28:D30"/>
    <mergeCell ref="E28:G28"/>
    <mergeCell ref="C19:R19"/>
    <mergeCell ref="C24:R24"/>
    <mergeCell ref="C12:R12"/>
    <mergeCell ref="C15:R15"/>
    <mergeCell ref="C16:R16"/>
    <mergeCell ref="C13:R13"/>
    <mergeCell ref="C18:R18"/>
    <mergeCell ref="B4:R4"/>
    <mergeCell ref="A6:A8"/>
    <mergeCell ref="B6:B8"/>
    <mergeCell ref="C6:C8"/>
    <mergeCell ref="D6:D8"/>
    <mergeCell ref="E6:G6"/>
    <mergeCell ref="H6:O6"/>
    <mergeCell ref="P6:Q6"/>
    <mergeCell ref="R6:R8"/>
    <mergeCell ref="F7:G7"/>
    <mergeCell ref="H7:I7"/>
    <mergeCell ref="J7:K7"/>
    <mergeCell ref="L7:M7"/>
    <mergeCell ref="N7:O7"/>
    <mergeCell ref="P7:P8"/>
    <mergeCell ref="Q7:Q8"/>
    <mergeCell ref="A61:D61"/>
    <mergeCell ref="J61:K61"/>
    <mergeCell ref="A58:C58"/>
    <mergeCell ref="Q58:R58"/>
    <mergeCell ref="A60:D60"/>
    <mergeCell ref="J60:K60"/>
  </mergeCells>
  <phoneticPr fontId="0" type="noConversion"/>
  <pageMargins left="0.39370078740157483" right="0.39370078740157483" top="0.59055118110236227" bottom="0.39370078740157483" header="0.51181102362204722" footer="0.51181102362204722"/>
  <pageSetup paperSize="9" scale="62" fitToHeight="0" orientation="landscape" r:id="rId1"/>
  <headerFooter alignWithMargins="0"/>
  <rowBreaks count="1" manualBreakCount="1">
    <brk id="32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4"/>
  <sheetViews>
    <sheetView workbookViewId="0">
      <selection activeCell="G12" sqref="G12"/>
    </sheetView>
  </sheetViews>
  <sheetFormatPr defaultRowHeight="12.75" x14ac:dyDescent="0.2"/>
  <cols>
    <col min="1" max="1" width="4.28515625" customWidth="1"/>
    <col min="2" max="2" width="32.42578125" customWidth="1"/>
    <col min="5" max="13" width="9.140625" customWidth="1"/>
    <col min="16" max="17" width="9.140625" customWidth="1"/>
    <col min="18" max="18" width="20.42578125" customWidth="1"/>
  </cols>
  <sheetData>
    <row r="1" spans="1:18" ht="39" customHeight="1" x14ac:dyDescent="0.25">
      <c r="A1" s="391" t="s">
        <v>545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</row>
    <row r="2" spans="1:18" ht="67.5" customHeight="1" x14ac:dyDescent="0.2">
      <c r="A2" s="403" t="s">
        <v>0</v>
      </c>
      <c r="B2" s="403" t="s">
        <v>1</v>
      </c>
      <c r="C2" s="403" t="s">
        <v>2</v>
      </c>
      <c r="D2" s="403" t="s">
        <v>3</v>
      </c>
      <c r="E2" s="403" t="s">
        <v>4</v>
      </c>
      <c r="F2" s="403"/>
      <c r="G2" s="403"/>
      <c r="H2" s="403" t="s">
        <v>423</v>
      </c>
      <c r="I2" s="403"/>
      <c r="J2" s="403"/>
      <c r="K2" s="403"/>
      <c r="L2" s="403"/>
      <c r="M2" s="403"/>
      <c r="N2" s="403"/>
      <c r="O2" s="403"/>
      <c r="P2" s="403" t="s">
        <v>5</v>
      </c>
      <c r="Q2" s="403"/>
      <c r="R2" s="403" t="s">
        <v>6</v>
      </c>
    </row>
    <row r="3" spans="1:18" ht="30" customHeight="1" x14ac:dyDescent="0.2">
      <c r="A3" s="403"/>
      <c r="B3" s="403"/>
      <c r="C3" s="403"/>
      <c r="D3" s="403"/>
      <c r="E3" s="83">
        <v>2014</v>
      </c>
      <c r="F3" s="403">
        <v>2015</v>
      </c>
      <c r="G3" s="403"/>
      <c r="H3" s="403" t="s">
        <v>7</v>
      </c>
      <c r="I3" s="403"/>
      <c r="J3" s="403" t="s">
        <v>8</v>
      </c>
      <c r="K3" s="403"/>
      <c r="L3" s="403" t="s">
        <v>9</v>
      </c>
      <c r="M3" s="403"/>
      <c r="N3" s="403" t="s">
        <v>10</v>
      </c>
      <c r="O3" s="403"/>
      <c r="P3" s="403" t="s">
        <v>106</v>
      </c>
      <c r="Q3" s="403" t="s">
        <v>107</v>
      </c>
      <c r="R3" s="403"/>
    </row>
    <row r="4" spans="1:18" ht="15" x14ac:dyDescent="0.2">
      <c r="A4" s="403"/>
      <c r="B4" s="403"/>
      <c r="C4" s="403"/>
      <c r="D4" s="403"/>
      <c r="E4" s="83" t="s">
        <v>11</v>
      </c>
      <c r="F4" s="83" t="s">
        <v>12</v>
      </c>
      <c r="G4" s="83" t="s">
        <v>11</v>
      </c>
      <c r="H4" s="83" t="s">
        <v>12</v>
      </c>
      <c r="I4" s="83" t="s">
        <v>11</v>
      </c>
      <c r="J4" s="83" t="s">
        <v>12</v>
      </c>
      <c r="K4" s="83" t="s">
        <v>11</v>
      </c>
      <c r="L4" s="83" t="s">
        <v>12</v>
      </c>
      <c r="M4" s="83" t="s">
        <v>11</v>
      </c>
      <c r="N4" s="83" t="s">
        <v>12</v>
      </c>
      <c r="O4" s="83" t="s">
        <v>11</v>
      </c>
      <c r="P4" s="403"/>
      <c r="Q4" s="403"/>
      <c r="R4" s="403"/>
    </row>
    <row r="5" spans="1:18" ht="19.5" customHeight="1" x14ac:dyDescent="0.2">
      <c r="A5" s="83"/>
      <c r="B5" s="405" t="s">
        <v>357</v>
      </c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</row>
    <row r="6" spans="1:18" ht="31.5" x14ac:dyDescent="0.2">
      <c r="A6" s="212"/>
      <c r="B6" s="250" t="s">
        <v>358</v>
      </c>
      <c r="C6" s="251" t="s">
        <v>53</v>
      </c>
      <c r="D6" s="251"/>
      <c r="E6" s="251">
        <v>90</v>
      </c>
      <c r="F6" s="251">
        <v>90</v>
      </c>
      <c r="G6" s="251">
        <v>90</v>
      </c>
      <c r="H6" s="251">
        <v>90</v>
      </c>
      <c r="I6" s="251">
        <v>90</v>
      </c>
      <c r="J6" s="251">
        <v>90</v>
      </c>
      <c r="K6" s="251">
        <v>90</v>
      </c>
      <c r="L6" s="251">
        <v>90</v>
      </c>
      <c r="M6" s="251">
        <v>90</v>
      </c>
      <c r="N6" s="251">
        <v>90</v>
      </c>
      <c r="O6" s="251">
        <v>90</v>
      </c>
      <c r="P6" s="251">
        <v>90</v>
      </c>
      <c r="Q6" s="251">
        <v>90</v>
      </c>
      <c r="R6" s="251"/>
    </row>
    <row r="7" spans="1:18" ht="24" customHeight="1" x14ac:dyDescent="0.2">
      <c r="A7" s="212"/>
      <c r="B7" s="407" t="s">
        <v>359</v>
      </c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</row>
    <row r="8" spans="1:18" ht="13.5" customHeight="1" x14ac:dyDescent="0.25">
      <c r="A8" s="364" t="s">
        <v>298</v>
      </c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</row>
    <row r="9" spans="1:18" ht="14.25" customHeight="1" x14ac:dyDescent="0.25">
      <c r="A9" s="234"/>
      <c r="B9" s="364" t="s">
        <v>274</v>
      </c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</row>
    <row r="10" spans="1:18" ht="15.75" customHeight="1" x14ac:dyDescent="0.25">
      <c r="A10" s="234"/>
      <c r="B10" s="234" t="s">
        <v>103</v>
      </c>
      <c r="C10" s="234"/>
      <c r="D10" s="234"/>
      <c r="E10" s="250"/>
      <c r="F10" s="250"/>
      <c r="G10" s="250"/>
      <c r="H10" s="250"/>
      <c r="I10" s="250"/>
      <c r="J10" s="234"/>
      <c r="K10" s="234"/>
      <c r="L10" s="234"/>
      <c r="M10" s="234"/>
      <c r="N10" s="234"/>
      <c r="O10" s="234"/>
      <c r="P10" s="234"/>
      <c r="Q10" s="234"/>
      <c r="R10" s="234"/>
    </row>
    <row r="11" spans="1:18" ht="44.25" customHeight="1" x14ac:dyDescent="0.25">
      <c r="A11" s="234">
        <v>1</v>
      </c>
      <c r="B11" s="234" t="s">
        <v>275</v>
      </c>
      <c r="C11" s="204" t="s">
        <v>267</v>
      </c>
      <c r="D11" s="204">
        <v>0.4</v>
      </c>
      <c r="E11" s="204">
        <v>80</v>
      </c>
      <c r="F11" s="204">
        <v>85</v>
      </c>
      <c r="G11" s="204">
        <v>85</v>
      </c>
      <c r="H11" s="204">
        <v>90</v>
      </c>
      <c r="I11" s="204">
        <v>90</v>
      </c>
      <c r="J11" s="204">
        <v>90</v>
      </c>
      <c r="K11" s="204">
        <v>90</v>
      </c>
      <c r="L11" s="204">
        <v>90</v>
      </c>
      <c r="M11" s="204">
        <v>90</v>
      </c>
      <c r="N11" s="204">
        <v>90</v>
      </c>
      <c r="O11" s="204">
        <v>90</v>
      </c>
      <c r="P11" s="204">
        <v>90</v>
      </c>
      <c r="Q11" s="204">
        <v>90</v>
      </c>
      <c r="R11" s="234"/>
    </row>
    <row r="12" spans="1:18" ht="30" customHeight="1" x14ac:dyDescent="0.25">
      <c r="A12" s="234">
        <v>2</v>
      </c>
      <c r="B12" s="262" t="s">
        <v>276</v>
      </c>
      <c r="C12" s="204" t="s">
        <v>53</v>
      </c>
      <c r="D12" s="204">
        <v>0.2</v>
      </c>
      <c r="E12" s="204">
        <v>100</v>
      </c>
      <c r="F12" s="204">
        <v>100</v>
      </c>
      <c r="G12" s="204">
        <v>100</v>
      </c>
      <c r="H12" s="204">
        <v>100</v>
      </c>
      <c r="I12" s="204">
        <v>100</v>
      </c>
      <c r="J12" s="204">
        <v>100</v>
      </c>
      <c r="K12" s="204">
        <v>100</v>
      </c>
      <c r="L12" s="204">
        <v>100</v>
      </c>
      <c r="M12" s="204">
        <v>100</v>
      </c>
      <c r="N12" s="204">
        <v>100</v>
      </c>
      <c r="O12" s="204">
        <v>100</v>
      </c>
      <c r="P12" s="204">
        <v>100</v>
      </c>
      <c r="Q12" s="204">
        <v>100</v>
      </c>
      <c r="R12" s="234"/>
    </row>
    <row r="13" spans="1:18" ht="64.5" customHeight="1" x14ac:dyDescent="0.25">
      <c r="A13" s="234">
        <v>3</v>
      </c>
      <c r="B13" s="263" t="s">
        <v>277</v>
      </c>
      <c r="C13" s="54" t="s">
        <v>53</v>
      </c>
      <c r="D13" s="204">
        <v>0.2</v>
      </c>
      <c r="E13" s="204">
        <v>100</v>
      </c>
      <c r="F13" s="204">
        <v>100</v>
      </c>
      <c r="G13" s="204">
        <v>100</v>
      </c>
      <c r="H13" s="204">
        <v>100</v>
      </c>
      <c r="I13" s="204">
        <v>100</v>
      </c>
      <c r="J13" s="204">
        <v>100</v>
      </c>
      <c r="K13" s="204">
        <v>100</v>
      </c>
      <c r="L13" s="204">
        <v>100</v>
      </c>
      <c r="M13" s="204">
        <v>100</v>
      </c>
      <c r="N13" s="204">
        <v>100</v>
      </c>
      <c r="O13" s="204">
        <v>100</v>
      </c>
      <c r="P13" s="204">
        <v>100</v>
      </c>
      <c r="Q13" s="204">
        <v>100</v>
      </c>
      <c r="R13" s="234"/>
    </row>
    <row r="14" spans="1:18" ht="44.25" customHeight="1" x14ac:dyDescent="0.25">
      <c r="A14" s="120">
        <v>4</v>
      </c>
      <c r="B14" s="204" t="s">
        <v>465</v>
      </c>
      <c r="C14" s="120" t="s">
        <v>466</v>
      </c>
      <c r="D14" s="120">
        <v>0.2</v>
      </c>
      <c r="E14" s="120">
        <v>120</v>
      </c>
      <c r="F14" s="120">
        <v>120</v>
      </c>
      <c r="G14" s="120">
        <v>120</v>
      </c>
      <c r="H14" s="120">
        <v>120</v>
      </c>
      <c r="I14" s="120">
        <v>120</v>
      </c>
      <c r="J14" s="120">
        <v>120</v>
      </c>
      <c r="K14" s="120">
        <v>120</v>
      </c>
      <c r="L14" s="120">
        <v>120</v>
      </c>
      <c r="M14" s="120">
        <v>120</v>
      </c>
      <c r="N14" s="120">
        <v>120</v>
      </c>
      <c r="O14" s="120">
        <v>257</v>
      </c>
      <c r="P14" s="120">
        <v>290</v>
      </c>
      <c r="Q14" s="120">
        <v>290</v>
      </c>
      <c r="R14" s="224"/>
    </row>
  </sheetData>
  <mergeCells count="20">
    <mergeCell ref="A1:R1"/>
    <mergeCell ref="A2:A4"/>
    <mergeCell ref="B2:B4"/>
    <mergeCell ref="C2:C4"/>
    <mergeCell ref="D2:D4"/>
    <mergeCell ref="E2:G2"/>
    <mergeCell ref="H2:O2"/>
    <mergeCell ref="P2:Q2"/>
    <mergeCell ref="R2:R4"/>
    <mergeCell ref="Q3:Q4"/>
    <mergeCell ref="B9:R9"/>
    <mergeCell ref="F3:G3"/>
    <mergeCell ref="A8:R8"/>
    <mergeCell ref="H3:I3"/>
    <mergeCell ref="J3:K3"/>
    <mergeCell ref="L3:M3"/>
    <mergeCell ref="N3:O3"/>
    <mergeCell ref="P3:P4"/>
    <mergeCell ref="B5:R5"/>
    <mergeCell ref="B7:R7"/>
  </mergeCells>
  <pageMargins left="0.59055118110236227" right="0.59055118110236227" top="0.59055118110236227" bottom="0.59055118110236227" header="0.31496062992125984" footer="0.31496062992125984"/>
  <pageSetup paperSize="9" scale="70" fitToHeight="1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R43"/>
  <sheetViews>
    <sheetView zoomScale="80" zoomScaleNormal="80" workbookViewId="0">
      <selection activeCell="A41" sqref="A41:R41"/>
    </sheetView>
  </sheetViews>
  <sheetFormatPr defaultRowHeight="12.75" x14ac:dyDescent="0.2"/>
  <cols>
    <col min="1" max="1" width="4.28515625" customWidth="1"/>
    <col min="2" max="2" width="45.7109375" customWidth="1"/>
    <col min="3" max="3" width="7.7109375" customWidth="1"/>
    <col min="5" max="13" width="9.140625" customWidth="1"/>
    <col min="18" max="18" width="18.140625" customWidth="1"/>
  </cols>
  <sheetData>
    <row r="1" spans="1:18" ht="57" customHeight="1" x14ac:dyDescent="0.25">
      <c r="A1" s="410" t="s">
        <v>517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1"/>
      <c r="Q1" s="411"/>
      <c r="R1" s="411"/>
    </row>
    <row r="2" spans="1:18" ht="67.5" customHeight="1" x14ac:dyDescent="0.2">
      <c r="A2" s="407" t="s">
        <v>0</v>
      </c>
      <c r="B2" s="407" t="s">
        <v>1</v>
      </c>
      <c r="C2" s="428" t="s">
        <v>2</v>
      </c>
      <c r="D2" s="428" t="s">
        <v>3</v>
      </c>
      <c r="E2" s="407" t="s">
        <v>4</v>
      </c>
      <c r="F2" s="407"/>
      <c r="G2" s="407"/>
      <c r="H2" s="407" t="s">
        <v>467</v>
      </c>
      <c r="I2" s="407"/>
      <c r="J2" s="407"/>
      <c r="K2" s="407"/>
      <c r="L2" s="407"/>
      <c r="M2" s="407"/>
      <c r="N2" s="407"/>
      <c r="O2" s="407"/>
      <c r="P2" s="250"/>
      <c r="Q2" s="250"/>
      <c r="R2" s="407" t="s">
        <v>6</v>
      </c>
    </row>
    <row r="3" spans="1:18" ht="30" customHeight="1" x14ac:dyDescent="0.2">
      <c r="A3" s="407"/>
      <c r="B3" s="407"/>
      <c r="C3" s="428"/>
      <c r="D3" s="428"/>
      <c r="E3" s="250">
        <v>2014</v>
      </c>
      <c r="F3" s="407">
        <v>2015</v>
      </c>
      <c r="G3" s="407"/>
      <c r="H3" s="407" t="s">
        <v>7</v>
      </c>
      <c r="I3" s="407"/>
      <c r="J3" s="407" t="s">
        <v>8</v>
      </c>
      <c r="K3" s="407"/>
      <c r="L3" s="407" t="s">
        <v>9</v>
      </c>
      <c r="M3" s="407"/>
      <c r="N3" s="407" t="s">
        <v>10</v>
      </c>
      <c r="O3" s="407"/>
      <c r="P3" s="250"/>
      <c r="Q3" s="250"/>
      <c r="R3" s="407"/>
    </row>
    <row r="4" spans="1:18" ht="44.25" customHeight="1" x14ac:dyDescent="0.2">
      <c r="A4" s="407"/>
      <c r="B4" s="407"/>
      <c r="C4" s="428"/>
      <c r="D4" s="428"/>
      <c r="E4" s="250" t="s">
        <v>11</v>
      </c>
      <c r="F4" s="250" t="s">
        <v>12</v>
      </c>
      <c r="G4" s="250" t="s">
        <v>11</v>
      </c>
      <c r="H4" s="250" t="s">
        <v>12</v>
      </c>
      <c r="I4" s="250" t="s">
        <v>11</v>
      </c>
      <c r="J4" s="250" t="s">
        <v>12</v>
      </c>
      <c r="K4" s="250" t="s">
        <v>11</v>
      </c>
      <c r="L4" s="250" t="s">
        <v>12</v>
      </c>
      <c r="M4" s="250" t="s">
        <v>11</v>
      </c>
      <c r="N4" s="250" t="s">
        <v>12</v>
      </c>
      <c r="O4" s="250" t="s">
        <v>11</v>
      </c>
      <c r="P4" s="250" t="s">
        <v>468</v>
      </c>
      <c r="Q4" s="250" t="s">
        <v>469</v>
      </c>
      <c r="R4" s="407"/>
    </row>
    <row r="5" spans="1:18" ht="44.25" customHeight="1" x14ac:dyDescent="0.2">
      <c r="A5" s="405" t="s">
        <v>364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</row>
    <row r="6" spans="1:18" ht="44.25" customHeight="1" x14ac:dyDescent="0.2">
      <c r="A6" s="250"/>
      <c r="B6" s="213" t="s">
        <v>361</v>
      </c>
      <c r="C6" s="207" t="s">
        <v>53</v>
      </c>
      <c r="D6" s="207"/>
      <c r="E6" s="190">
        <v>9.6</v>
      </c>
      <c r="F6" s="190">
        <v>31</v>
      </c>
      <c r="G6" s="190">
        <v>9.6</v>
      </c>
      <c r="H6" s="190">
        <v>31</v>
      </c>
      <c r="I6" s="190">
        <v>9.6</v>
      </c>
      <c r="J6" s="190">
        <v>31</v>
      </c>
      <c r="K6" s="190">
        <v>9.6</v>
      </c>
      <c r="L6" s="190">
        <v>31</v>
      </c>
      <c r="M6" s="190">
        <v>9.6</v>
      </c>
      <c r="N6" s="190">
        <v>31</v>
      </c>
      <c r="O6" s="190">
        <v>9.6</v>
      </c>
      <c r="P6" s="190">
        <v>31</v>
      </c>
      <c r="Q6" s="190">
        <v>31</v>
      </c>
      <c r="R6" s="207"/>
    </row>
    <row r="7" spans="1:18" ht="44.25" customHeight="1" x14ac:dyDescent="0.2">
      <c r="A7" s="250"/>
      <c r="B7" s="213" t="s">
        <v>362</v>
      </c>
      <c r="C7" s="207" t="s">
        <v>53</v>
      </c>
      <c r="D7" s="207"/>
      <c r="E7" s="207">
        <v>59.87</v>
      </c>
      <c r="F7" s="207">
        <v>58.07</v>
      </c>
      <c r="G7" s="207">
        <v>79.48</v>
      </c>
      <c r="H7" s="207">
        <v>58.05</v>
      </c>
      <c r="I7" s="207">
        <v>79.48</v>
      </c>
      <c r="J7" s="207">
        <v>58.05</v>
      </c>
      <c r="K7" s="207">
        <v>79.48</v>
      </c>
      <c r="L7" s="207">
        <v>58.05</v>
      </c>
      <c r="M7" s="207">
        <v>79.48</v>
      </c>
      <c r="N7" s="207">
        <v>58.05</v>
      </c>
      <c r="O7" s="207">
        <v>58.1</v>
      </c>
      <c r="P7" s="207">
        <v>58.05</v>
      </c>
      <c r="Q7" s="207">
        <v>58.05</v>
      </c>
      <c r="R7" s="207"/>
    </row>
    <row r="8" spans="1:18" ht="32.25" customHeight="1" x14ac:dyDescent="0.25">
      <c r="A8" s="396" t="s">
        <v>314</v>
      </c>
      <c r="B8" s="413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09"/>
    </row>
    <row r="9" spans="1:18" ht="32.25" customHeight="1" x14ac:dyDescent="0.25">
      <c r="A9" s="210"/>
      <c r="B9" s="213" t="s">
        <v>363</v>
      </c>
      <c r="C9" s="214" t="s">
        <v>254</v>
      </c>
      <c r="D9" s="214"/>
      <c r="E9" s="214">
        <v>2.2999999999999998</v>
      </c>
      <c r="F9" s="214">
        <v>1.5</v>
      </c>
      <c r="G9" s="214">
        <v>1.5</v>
      </c>
      <c r="H9" s="214">
        <v>1.5</v>
      </c>
      <c r="I9" s="214">
        <v>0</v>
      </c>
      <c r="J9" s="214">
        <v>1.5</v>
      </c>
      <c r="K9" s="214">
        <v>0</v>
      </c>
      <c r="L9" s="214">
        <v>1.5</v>
      </c>
      <c r="M9" s="214">
        <v>5.8</v>
      </c>
      <c r="N9" s="214">
        <v>1.5</v>
      </c>
      <c r="O9" s="214">
        <v>8.9</v>
      </c>
      <c r="P9" s="214">
        <v>0.6</v>
      </c>
      <c r="Q9" s="214">
        <v>0</v>
      </c>
      <c r="R9" s="215"/>
    </row>
    <row r="10" spans="1:18" ht="32.25" customHeight="1" x14ac:dyDescent="0.25">
      <c r="A10" s="396" t="s">
        <v>365</v>
      </c>
      <c r="B10" s="413"/>
      <c r="C10" s="413"/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3"/>
      <c r="R10" s="409"/>
    </row>
    <row r="11" spans="1:18" ht="57.75" customHeight="1" x14ac:dyDescent="0.25">
      <c r="A11" s="210"/>
      <c r="B11" s="213" t="s">
        <v>366</v>
      </c>
      <c r="C11" s="214" t="s">
        <v>387</v>
      </c>
      <c r="D11" s="214"/>
      <c r="E11" s="214">
        <v>56.5</v>
      </c>
      <c r="F11" s="214">
        <v>55</v>
      </c>
      <c r="G11" s="214">
        <v>55</v>
      </c>
      <c r="H11" s="214">
        <v>53.5</v>
      </c>
      <c r="I11" s="214">
        <v>53.5</v>
      </c>
      <c r="J11" s="214">
        <v>53.5</v>
      </c>
      <c r="K11" s="214">
        <v>53.5</v>
      </c>
      <c r="L11" s="214">
        <v>53.5</v>
      </c>
      <c r="M11" s="214">
        <v>53.5</v>
      </c>
      <c r="N11" s="214">
        <v>53.5</v>
      </c>
      <c r="O11" s="214">
        <v>53.5</v>
      </c>
      <c r="P11" s="214">
        <v>52</v>
      </c>
      <c r="Q11" s="214">
        <v>50.53</v>
      </c>
      <c r="R11" s="215"/>
    </row>
    <row r="12" spans="1:18" ht="32.25" customHeight="1" x14ac:dyDescent="0.25">
      <c r="A12" s="396" t="s">
        <v>367</v>
      </c>
      <c r="B12" s="413"/>
      <c r="C12" s="413"/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413"/>
      <c r="P12" s="413"/>
      <c r="Q12" s="413"/>
      <c r="R12" s="409"/>
    </row>
    <row r="13" spans="1:18" ht="46.5" customHeight="1" x14ac:dyDescent="0.25">
      <c r="A13" s="210"/>
      <c r="B13" s="213" t="s">
        <v>368</v>
      </c>
      <c r="C13" s="214" t="s">
        <v>53</v>
      </c>
      <c r="D13" s="214"/>
      <c r="E13" s="214">
        <v>95</v>
      </c>
      <c r="F13" s="214">
        <v>94.08</v>
      </c>
      <c r="G13" s="214">
        <v>94.08</v>
      </c>
      <c r="H13" s="214">
        <v>94.08</v>
      </c>
      <c r="I13" s="214">
        <v>94.75</v>
      </c>
      <c r="J13" s="214">
        <v>94.08</v>
      </c>
      <c r="K13" s="214">
        <v>94.75</v>
      </c>
      <c r="L13" s="214">
        <v>94.08</v>
      </c>
      <c r="M13" s="214">
        <v>94.75</v>
      </c>
      <c r="N13" s="214">
        <v>94.08</v>
      </c>
      <c r="O13" s="214">
        <v>95.32</v>
      </c>
      <c r="P13" s="214">
        <v>94.75</v>
      </c>
      <c r="Q13" s="214">
        <v>94.75</v>
      </c>
      <c r="R13" s="215"/>
    </row>
    <row r="14" spans="1:18" ht="32.25" customHeight="1" x14ac:dyDescent="0.25">
      <c r="A14" s="396" t="s">
        <v>360</v>
      </c>
      <c r="B14" s="413"/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09"/>
    </row>
    <row r="15" spans="1:18" ht="23.25" customHeight="1" x14ac:dyDescent="0.25">
      <c r="A15" s="417" t="s">
        <v>369</v>
      </c>
      <c r="B15" s="409"/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</row>
    <row r="16" spans="1:18" ht="21" customHeight="1" x14ac:dyDescent="0.25">
      <c r="A16" s="417" t="s">
        <v>103</v>
      </c>
      <c r="B16" s="409"/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</row>
    <row r="17" spans="1:18" ht="36" customHeight="1" x14ac:dyDescent="0.2">
      <c r="A17" s="421">
        <v>1</v>
      </c>
      <c r="B17" s="213" t="s">
        <v>370</v>
      </c>
      <c r="C17" s="250" t="s">
        <v>53</v>
      </c>
      <c r="D17" s="250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137"/>
    </row>
    <row r="18" spans="1:18" ht="19.5" customHeight="1" x14ac:dyDescent="0.25">
      <c r="A18" s="422"/>
      <c r="B18" s="214" t="s">
        <v>371</v>
      </c>
      <c r="C18" s="207" t="s">
        <v>266</v>
      </c>
      <c r="D18" s="138" t="s">
        <v>375</v>
      </c>
      <c r="E18" s="207">
        <v>4.7</v>
      </c>
      <c r="F18" s="207">
        <v>4.5999999999999996</v>
      </c>
      <c r="G18" s="207">
        <v>4.5999999999999996</v>
      </c>
      <c r="H18" s="207">
        <v>4.5</v>
      </c>
      <c r="I18" s="207">
        <v>4.5</v>
      </c>
      <c r="J18" s="207">
        <v>4.5</v>
      </c>
      <c r="K18" s="207">
        <v>4.5</v>
      </c>
      <c r="L18" s="207">
        <v>4.5</v>
      </c>
      <c r="M18" s="207">
        <v>4.5</v>
      </c>
      <c r="N18" s="207">
        <v>4.5</v>
      </c>
      <c r="O18" s="207">
        <v>4.5</v>
      </c>
      <c r="P18" s="207">
        <v>4.4000000000000004</v>
      </c>
      <c r="Q18" s="207">
        <v>4.4000000000000004</v>
      </c>
      <c r="R18" s="141"/>
    </row>
    <row r="19" spans="1:18" ht="18.75" customHeight="1" x14ac:dyDescent="0.25">
      <c r="A19" s="422"/>
      <c r="B19" s="214" t="s">
        <v>372</v>
      </c>
      <c r="C19" s="207" t="s">
        <v>266</v>
      </c>
      <c r="D19" s="138" t="s">
        <v>375</v>
      </c>
      <c r="E19" s="207">
        <v>6.4</v>
      </c>
      <c r="F19" s="207">
        <v>6.3</v>
      </c>
      <c r="G19" s="207">
        <v>6.3</v>
      </c>
      <c r="H19" s="207">
        <v>6.3</v>
      </c>
      <c r="I19" s="207">
        <v>6.3</v>
      </c>
      <c r="J19" s="207">
        <v>6.3</v>
      </c>
      <c r="K19" s="207">
        <v>6.3</v>
      </c>
      <c r="L19" s="207">
        <v>6.3</v>
      </c>
      <c r="M19" s="207">
        <v>6.3</v>
      </c>
      <c r="N19" s="207" t="s">
        <v>376</v>
      </c>
      <c r="O19" s="207">
        <v>6.3</v>
      </c>
      <c r="P19" s="207">
        <v>6.2</v>
      </c>
      <c r="Q19" s="207" t="s">
        <v>388</v>
      </c>
      <c r="R19" s="141"/>
    </row>
    <row r="20" spans="1:18" ht="18.75" customHeight="1" x14ac:dyDescent="0.25">
      <c r="A20" s="423"/>
      <c r="B20" s="214" t="s">
        <v>373</v>
      </c>
      <c r="C20" s="207" t="s">
        <v>266</v>
      </c>
      <c r="D20" s="138">
        <v>1.4999999999999999E-2</v>
      </c>
      <c r="E20" s="252">
        <v>2.35</v>
      </c>
      <c r="F20" s="252">
        <v>2.2999999999999998</v>
      </c>
      <c r="G20" s="252">
        <v>2.2999999999999998</v>
      </c>
      <c r="H20" s="252">
        <v>2.2999999999999998</v>
      </c>
      <c r="I20" s="252">
        <v>2.2999999999999998</v>
      </c>
      <c r="J20" s="252">
        <v>2.2999999999999998</v>
      </c>
      <c r="K20" s="252">
        <v>2.2999999999999998</v>
      </c>
      <c r="L20" s="252">
        <v>2.2999999999999998</v>
      </c>
      <c r="M20" s="252">
        <v>2.2999999999999998</v>
      </c>
      <c r="N20" s="252">
        <v>2.2999999999999998</v>
      </c>
      <c r="O20" s="252">
        <v>2.2999999999999998</v>
      </c>
      <c r="P20" s="252">
        <v>2.25</v>
      </c>
      <c r="Q20" s="252">
        <v>2.25</v>
      </c>
      <c r="R20" s="141"/>
    </row>
    <row r="21" spans="1:18" ht="31.5" x14ac:dyDescent="0.25">
      <c r="A21" s="123">
        <v>2</v>
      </c>
      <c r="B21" s="213" t="s">
        <v>374</v>
      </c>
      <c r="C21" s="207" t="s">
        <v>53</v>
      </c>
      <c r="D21" s="138">
        <v>1.4999999999999999E-2</v>
      </c>
      <c r="E21" s="207">
        <v>21.47</v>
      </c>
      <c r="F21" s="207">
        <v>20.100000000000001</v>
      </c>
      <c r="G21" s="207">
        <v>20.100000000000001</v>
      </c>
      <c r="H21" s="169">
        <v>21</v>
      </c>
      <c r="I21" s="169">
        <v>21</v>
      </c>
      <c r="J21" s="169">
        <v>21</v>
      </c>
      <c r="K21" s="169">
        <v>21</v>
      </c>
      <c r="L21" s="169">
        <v>21</v>
      </c>
      <c r="M21" s="169">
        <v>21</v>
      </c>
      <c r="N21" s="169">
        <v>21</v>
      </c>
      <c r="O21" s="169">
        <v>21</v>
      </c>
      <c r="P21" s="169">
        <v>20.5</v>
      </c>
      <c r="Q21" s="169">
        <v>20.5</v>
      </c>
      <c r="R21" s="141"/>
    </row>
    <row r="22" spans="1:18" ht="18" customHeight="1" x14ac:dyDescent="0.25">
      <c r="A22" s="399" t="s">
        <v>268</v>
      </c>
      <c r="B22" s="409"/>
      <c r="C22" s="409"/>
      <c r="D22" s="409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09"/>
    </row>
    <row r="23" spans="1:18" ht="15.75" x14ac:dyDescent="0.25">
      <c r="A23" s="399" t="s">
        <v>103</v>
      </c>
      <c r="B23" s="409"/>
      <c r="C23" s="409"/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</row>
    <row r="24" spans="1:18" ht="15.75" x14ac:dyDescent="0.25">
      <c r="A24" s="426">
        <v>3</v>
      </c>
      <c r="B24" s="424" t="s">
        <v>377</v>
      </c>
      <c r="C24" s="252" t="s">
        <v>53</v>
      </c>
      <c r="D24" s="371">
        <v>0.2</v>
      </c>
      <c r="E24" s="207">
        <v>100</v>
      </c>
      <c r="F24" s="207">
        <v>100</v>
      </c>
      <c r="G24" s="207">
        <v>100</v>
      </c>
      <c r="H24" s="207">
        <v>100</v>
      </c>
      <c r="I24" s="207">
        <v>100</v>
      </c>
      <c r="J24" s="207">
        <v>100</v>
      </c>
      <c r="K24" s="207">
        <v>100</v>
      </c>
      <c r="L24" s="207">
        <v>100</v>
      </c>
      <c r="M24" s="207">
        <v>100</v>
      </c>
      <c r="N24" s="207">
        <v>100</v>
      </c>
      <c r="O24" s="207">
        <v>100</v>
      </c>
      <c r="P24" s="207">
        <v>100</v>
      </c>
      <c r="Q24" s="207">
        <v>100</v>
      </c>
      <c r="R24" s="205"/>
    </row>
    <row r="25" spans="1:18" ht="15.75" x14ac:dyDescent="0.25">
      <c r="A25" s="427"/>
      <c r="B25" s="425"/>
      <c r="C25" s="252" t="s">
        <v>254</v>
      </c>
      <c r="D25" s="414"/>
      <c r="E25" s="252">
        <v>2.2999999999999998</v>
      </c>
      <c r="F25" s="252">
        <v>1.5</v>
      </c>
      <c r="G25" s="252">
        <v>1.5</v>
      </c>
      <c r="H25" s="252">
        <v>1.5</v>
      </c>
      <c r="I25" s="252">
        <v>0</v>
      </c>
      <c r="J25" s="252">
        <v>1.5</v>
      </c>
      <c r="K25" s="252">
        <v>0</v>
      </c>
      <c r="L25" s="252">
        <v>1.5</v>
      </c>
      <c r="M25" s="252">
        <v>0</v>
      </c>
      <c r="N25" s="252">
        <v>1.5</v>
      </c>
      <c r="O25" s="252">
        <v>8.9</v>
      </c>
      <c r="P25" s="252">
        <v>0.6</v>
      </c>
      <c r="Q25" s="252">
        <v>0</v>
      </c>
      <c r="R25" s="11"/>
    </row>
    <row r="26" spans="1:18" ht="47.25" x14ac:dyDescent="0.25">
      <c r="A26" s="216">
        <v>4</v>
      </c>
      <c r="B26" s="213" t="s">
        <v>378</v>
      </c>
      <c r="C26" s="207" t="s">
        <v>53</v>
      </c>
      <c r="D26" s="207">
        <v>0.2</v>
      </c>
      <c r="E26" s="207">
        <v>3</v>
      </c>
      <c r="F26" s="207">
        <v>5</v>
      </c>
      <c r="G26" s="207">
        <v>5</v>
      </c>
      <c r="H26" s="207">
        <v>7</v>
      </c>
      <c r="I26" s="207">
        <v>7</v>
      </c>
      <c r="J26" s="207">
        <v>7</v>
      </c>
      <c r="K26" s="207">
        <v>7</v>
      </c>
      <c r="L26" s="207">
        <v>7</v>
      </c>
      <c r="M26" s="207">
        <v>7</v>
      </c>
      <c r="N26" s="207">
        <v>7</v>
      </c>
      <c r="O26" s="207">
        <v>7</v>
      </c>
      <c r="P26" s="207">
        <v>7</v>
      </c>
      <c r="Q26" s="207">
        <v>7</v>
      </c>
      <c r="R26" s="214"/>
    </row>
    <row r="27" spans="1:18" ht="21.75" customHeight="1" x14ac:dyDescent="0.25">
      <c r="A27" s="412" t="s">
        <v>379</v>
      </c>
      <c r="B27" s="409"/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</row>
    <row r="28" spans="1:18" ht="27.75" customHeight="1" x14ac:dyDescent="0.25">
      <c r="A28" s="418" t="s">
        <v>380</v>
      </c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09"/>
    </row>
    <row r="29" spans="1:18" ht="157.5" x14ac:dyDescent="0.25">
      <c r="A29" s="417">
        <v>5</v>
      </c>
      <c r="B29" s="211" t="s">
        <v>269</v>
      </c>
      <c r="C29" s="235"/>
      <c r="D29" s="235"/>
      <c r="E29" s="29"/>
      <c r="F29" s="29"/>
      <c r="G29" s="29"/>
      <c r="H29" s="29"/>
      <c r="I29" s="29"/>
      <c r="J29" s="55"/>
      <c r="K29" s="55"/>
      <c r="L29" s="55"/>
      <c r="M29" s="55"/>
      <c r="N29" s="55"/>
      <c r="O29" s="55"/>
      <c r="P29" s="55"/>
      <c r="Q29" s="55"/>
      <c r="R29" s="419"/>
    </row>
    <row r="30" spans="1:18" ht="15.75" x14ac:dyDescent="0.25">
      <c r="A30" s="413"/>
      <c r="B30" s="214" t="s">
        <v>270</v>
      </c>
      <c r="C30" s="207" t="s">
        <v>53</v>
      </c>
      <c r="D30" s="207">
        <v>0.1</v>
      </c>
      <c r="E30" s="207">
        <v>100</v>
      </c>
      <c r="F30" s="207">
        <v>100</v>
      </c>
      <c r="G30" s="207">
        <v>100</v>
      </c>
      <c r="H30" s="207">
        <v>100</v>
      </c>
      <c r="I30" s="207">
        <v>100</v>
      </c>
      <c r="J30" s="207">
        <v>100</v>
      </c>
      <c r="K30" s="207">
        <v>100</v>
      </c>
      <c r="L30" s="207">
        <v>100</v>
      </c>
      <c r="M30" s="207">
        <v>100</v>
      </c>
      <c r="N30" s="207">
        <v>100</v>
      </c>
      <c r="O30" s="207">
        <v>100</v>
      </c>
      <c r="P30" s="207">
        <v>100</v>
      </c>
      <c r="Q30" s="207">
        <v>100</v>
      </c>
      <c r="R30" s="420"/>
    </row>
    <row r="31" spans="1:18" ht="15.75" x14ac:dyDescent="0.25">
      <c r="A31" s="413"/>
      <c r="B31" s="214" t="s">
        <v>271</v>
      </c>
      <c r="C31" s="207" t="s">
        <v>53</v>
      </c>
      <c r="D31" s="207">
        <v>0.1</v>
      </c>
      <c r="E31" s="207">
        <v>65.599999999999994</v>
      </c>
      <c r="F31" s="207">
        <v>100</v>
      </c>
      <c r="G31" s="169">
        <v>66.8</v>
      </c>
      <c r="H31" s="207">
        <v>100</v>
      </c>
      <c r="I31" s="169">
        <v>66</v>
      </c>
      <c r="J31" s="207">
        <v>100</v>
      </c>
      <c r="K31" s="207">
        <v>66.2</v>
      </c>
      <c r="L31" s="207">
        <v>100</v>
      </c>
      <c r="M31" s="207">
        <v>66.400000000000006</v>
      </c>
      <c r="N31" s="207">
        <v>100</v>
      </c>
      <c r="O31" s="207">
        <v>100</v>
      </c>
      <c r="P31" s="207">
        <v>100</v>
      </c>
      <c r="Q31" s="207">
        <v>100</v>
      </c>
      <c r="R31" s="420"/>
    </row>
    <row r="32" spans="1:18" ht="15.75" x14ac:dyDescent="0.25">
      <c r="A32" s="413"/>
      <c r="B32" s="214" t="s">
        <v>272</v>
      </c>
      <c r="C32" s="207" t="s">
        <v>53</v>
      </c>
      <c r="D32" s="207">
        <v>0.1</v>
      </c>
      <c r="E32" s="207">
        <v>88</v>
      </c>
      <c r="F32" s="207">
        <v>100</v>
      </c>
      <c r="G32" s="207">
        <v>95</v>
      </c>
      <c r="H32" s="207">
        <v>100</v>
      </c>
      <c r="I32" s="207">
        <v>95</v>
      </c>
      <c r="J32" s="207">
        <v>100</v>
      </c>
      <c r="K32" s="207">
        <v>95</v>
      </c>
      <c r="L32" s="207">
        <v>100</v>
      </c>
      <c r="M32" s="207">
        <v>95</v>
      </c>
      <c r="N32" s="207">
        <v>100</v>
      </c>
      <c r="O32" s="207">
        <v>96</v>
      </c>
      <c r="P32" s="207">
        <v>100</v>
      </c>
      <c r="Q32" s="207">
        <v>100</v>
      </c>
      <c r="R32" s="420"/>
    </row>
    <row r="33" spans="1:18" ht="94.5" x14ac:dyDescent="0.25">
      <c r="A33" s="88">
        <v>6</v>
      </c>
      <c r="B33" s="45" t="s">
        <v>273</v>
      </c>
      <c r="C33" s="87" t="s">
        <v>53</v>
      </c>
      <c r="D33" s="89">
        <v>0.1</v>
      </c>
      <c r="E33" s="207">
        <v>29.5</v>
      </c>
      <c r="F33" s="207">
        <v>34</v>
      </c>
      <c r="G33" s="207">
        <v>34</v>
      </c>
      <c r="H33" s="207">
        <v>35</v>
      </c>
      <c r="I33" s="207">
        <v>35</v>
      </c>
      <c r="J33" s="207">
        <v>36</v>
      </c>
      <c r="K33" s="207">
        <v>35</v>
      </c>
      <c r="L33" s="207">
        <v>36</v>
      </c>
      <c r="M33" s="207">
        <v>35</v>
      </c>
      <c r="N33" s="207">
        <v>36</v>
      </c>
      <c r="O33" s="207">
        <v>35</v>
      </c>
      <c r="P33" s="207">
        <v>35</v>
      </c>
      <c r="Q33" s="207">
        <v>41</v>
      </c>
      <c r="R33" s="206"/>
    </row>
    <row r="34" spans="1:18" ht="26.25" customHeight="1" x14ac:dyDescent="0.25">
      <c r="A34" s="412" t="s">
        <v>381</v>
      </c>
      <c r="B34" s="409"/>
      <c r="C34" s="409"/>
      <c r="D34" s="409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09"/>
    </row>
    <row r="35" spans="1:18" ht="23.25" customHeight="1" x14ac:dyDescent="0.25">
      <c r="A35" s="412" t="s">
        <v>382</v>
      </c>
      <c r="B35" s="409"/>
      <c r="C35" s="409"/>
      <c r="D35" s="409"/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409"/>
    </row>
    <row r="36" spans="1:18" ht="46.5" customHeight="1" x14ac:dyDescent="0.2">
      <c r="A36" s="409">
        <v>7</v>
      </c>
      <c r="B36" s="413" t="s">
        <v>383</v>
      </c>
      <c r="C36" s="371" t="s">
        <v>53</v>
      </c>
      <c r="D36" s="371">
        <v>0.01</v>
      </c>
      <c r="E36" s="414">
        <v>95</v>
      </c>
      <c r="F36" s="414">
        <v>95</v>
      </c>
      <c r="G36" s="414">
        <v>95</v>
      </c>
      <c r="H36" s="414">
        <v>95.3</v>
      </c>
      <c r="I36" s="414">
        <v>95.3</v>
      </c>
      <c r="J36" s="414">
        <v>95.3</v>
      </c>
      <c r="K36" s="414">
        <v>95.3</v>
      </c>
      <c r="L36" s="414">
        <v>95.3</v>
      </c>
      <c r="M36" s="414">
        <v>95.3</v>
      </c>
      <c r="N36" s="414">
        <v>95.3</v>
      </c>
      <c r="O36" s="414">
        <v>95.3</v>
      </c>
      <c r="P36" s="414">
        <v>95.35</v>
      </c>
      <c r="Q36" s="414">
        <v>95.35</v>
      </c>
      <c r="R36" s="413"/>
    </row>
    <row r="37" spans="1:18" ht="12.75" customHeight="1" x14ac:dyDescent="0.2">
      <c r="A37" s="409"/>
      <c r="B37" s="413"/>
      <c r="C37" s="371"/>
      <c r="D37" s="371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3"/>
    </row>
    <row r="38" spans="1:18" ht="78.75" x14ac:dyDescent="0.25">
      <c r="A38" s="205">
        <v>8</v>
      </c>
      <c r="B38" s="214" t="s">
        <v>384</v>
      </c>
      <c r="C38" s="207" t="s">
        <v>53</v>
      </c>
      <c r="D38" s="252">
        <v>0.01</v>
      </c>
      <c r="E38" s="252">
        <v>100</v>
      </c>
      <c r="F38" s="252">
        <v>100</v>
      </c>
      <c r="G38" s="252">
        <v>100</v>
      </c>
      <c r="H38" s="252">
        <v>100</v>
      </c>
      <c r="I38" s="252">
        <v>100</v>
      </c>
      <c r="J38" s="252">
        <v>100</v>
      </c>
      <c r="K38" s="252">
        <v>100</v>
      </c>
      <c r="L38" s="252">
        <v>100</v>
      </c>
      <c r="M38" s="252">
        <v>100</v>
      </c>
      <c r="N38" s="252">
        <v>100</v>
      </c>
      <c r="O38" s="252">
        <v>100</v>
      </c>
      <c r="P38" s="252">
        <v>100</v>
      </c>
      <c r="Q38" s="252">
        <v>100</v>
      </c>
      <c r="R38" s="201"/>
    </row>
    <row r="39" spans="1:18" ht="47.25" x14ac:dyDescent="0.25">
      <c r="A39" s="11">
        <v>9</v>
      </c>
      <c r="B39" s="201" t="s">
        <v>385</v>
      </c>
      <c r="C39" s="254" t="s">
        <v>53</v>
      </c>
      <c r="D39" s="252">
        <v>0.01</v>
      </c>
      <c r="E39" s="252">
        <v>80.5</v>
      </c>
      <c r="F39" s="252">
        <v>81</v>
      </c>
      <c r="G39" s="252">
        <v>81</v>
      </c>
      <c r="H39" s="255">
        <v>81</v>
      </c>
      <c r="I39" s="255">
        <v>82</v>
      </c>
      <c r="J39" s="255">
        <v>81</v>
      </c>
      <c r="K39" s="255">
        <v>82</v>
      </c>
      <c r="L39" s="255">
        <v>81</v>
      </c>
      <c r="M39" s="255">
        <v>85</v>
      </c>
      <c r="N39" s="255">
        <v>81</v>
      </c>
      <c r="O39" s="255">
        <v>86.1</v>
      </c>
      <c r="P39" s="255">
        <v>83.5</v>
      </c>
      <c r="Q39" s="252">
        <v>83.5</v>
      </c>
      <c r="R39" s="201"/>
    </row>
    <row r="40" spans="1:18" ht="30.75" customHeight="1" x14ac:dyDescent="0.25">
      <c r="A40" s="205">
        <v>10</v>
      </c>
      <c r="B40" s="214" t="s">
        <v>386</v>
      </c>
      <c r="C40" s="207" t="s">
        <v>53</v>
      </c>
      <c r="D40" s="207">
        <v>0.01</v>
      </c>
      <c r="E40" s="207">
        <v>100</v>
      </c>
      <c r="F40" s="207">
        <v>100</v>
      </c>
      <c r="G40" s="207">
        <v>100</v>
      </c>
      <c r="H40" s="207">
        <v>100</v>
      </c>
      <c r="I40" s="207">
        <v>100</v>
      </c>
      <c r="J40" s="207">
        <v>100</v>
      </c>
      <c r="K40" s="207">
        <v>100</v>
      </c>
      <c r="L40" s="207">
        <v>100</v>
      </c>
      <c r="M40" s="207">
        <v>100</v>
      </c>
      <c r="N40" s="207">
        <v>100</v>
      </c>
      <c r="O40" s="207">
        <v>100</v>
      </c>
      <c r="P40" s="207">
        <v>100</v>
      </c>
      <c r="Q40" s="207">
        <v>100</v>
      </c>
      <c r="R40" s="205"/>
    </row>
    <row r="41" spans="1:18" ht="19.5" customHeight="1" x14ac:dyDescent="0.25">
      <c r="A41" s="409" t="s">
        <v>470</v>
      </c>
      <c r="B41" s="409"/>
      <c r="C41" s="409"/>
      <c r="D41" s="409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</row>
    <row r="42" spans="1:18" ht="62.25" customHeight="1" x14ac:dyDescent="0.25">
      <c r="A42" s="205"/>
      <c r="B42" s="214" t="s">
        <v>472</v>
      </c>
      <c r="C42" s="137" t="s">
        <v>53</v>
      </c>
      <c r="D42" s="137">
        <v>0.05</v>
      </c>
      <c r="E42" s="137">
        <v>88.5</v>
      </c>
      <c r="F42" s="137">
        <v>88.5</v>
      </c>
      <c r="G42" s="137">
        <v>88.5</v>
      </c>
      <c r="H42" s="137">
        <v>100</v>
      </c>
      <c r="I42" s="137">
        <v>100</v>
      </c>
      <c r="J42" s="137">
        <v>100</v>
      </c>
      <c r="K42" s="137">
        <v>100</v>
      </c>
      <c r="L42" s="137">
        <v>100</v>
      </c>
      <c r="M42" s="137">
        <v>100</v>
      </c>
      <c r="N42" s="137">
        <v>100</v>
      </c>
      <c r="O42" s="137">
        <v>100</v>
      </c>
      <c r="P42" s="137">
        <v>100</v>
      </c>
      <c r="Q42" s="137">
        <v>100</v>
      </c>
      <c r="R42" s="137"/>
    </row>
    <row r="43" spans="1:18" ht="47.25" x14ac:dyDescent="0.25">
      <c r="A43" s="205"/>
      <c r="B43" s="214" t="s">
        <v>473</v>
      </c>
      <c r="C43" s="137" t="s">
        <v>53</v>
      </c>
      <c r="D43" s="137">
        <v>0.05</v>
      </c>
      <c r="E43" s="137">
        <v>95</v>
      </c>
      <c r="F43" s="137">
        <v>95</v>
      </c>
      <c r="G43" s="137">
        <v>95</v>
      </c>
      <c r="H43" s="137">
        <v>94.3</v>
      </c>
      <c r="I43" s="137">
        <v>94.3</v>
      </c>
      <c r="J43" s="137">
        <v>94.3</v>
      </c>
      <c r="K43" s="137">
        <v>94.3</v>
      </c>
      <c r="L43" s="137">
        <v>94.3</v>
      </c>
      <c r="M43" s="137">
        <v>94.3</v>
      </c>
      <c r="N43" s="137">
        <v>94.3</v>
      </c>
      <c r="O43" s="137">
        <v>94.3</v>
      </c>
      <c r="P43" s="137">
        <v>94.3</v>
      </c>
      <c r="Q43" s="137">
        <v>94.3</v>
      </c>
      <c r="R43" s="137"/>
    </row>
  </sheetData>
  <mergeCells count="51">
    <mergeCell ref="R2:R4"/>
    <mergeCell ref="A14:R14"/>
    <mergeCell ref="H2:O2"/>
    <mergeCell ref="F3:G3"/>
    <mergeCell ref="H3:I3"/>
    <mergeCell ref="J3:K3"/>
    <mergeCell ref="L3:M3"/>
    <mergeCell ref="N3:O3"/>
    <mergeCell ref="A2:A4"/>
    <mergeCell ref="B2:B4"/>
    <mergeCell ref="C2:C4"/>
    <mergeCell ref="D2:D4"/>
    <mergeCell ref="E2:G2"/>
    <mergeCell ref="A5:R5"/>
    <mergeCell ref="A8:R8"/>
    <mergeCell ref="A12:R12"/>
    <mergeCell ref="A10:R10"/>
    <mergeCell ref="A15:R15"/>
    <mergeCell ref="A27:R27"/>
    <mergeCell ref="A28:R28"/>
    <mergeCell ref="A29:A32"/>
    <mergeCell ref="R29:R32"/>
    <mergeCell ref="A16:R16"/>
    <mergeCell ref="A17:A20"/>
    <mergeCell ref="A22:R22"/>
    <mergeCell ref="A23:R23"/>
    <mergeCell ref="B24:B25"/>
    <mergeCell ref="A24:A25"/>
    <mergeCell ref="D24:D25"/>
    <mergeCell ref="O36:O37"/>
    <mergeCell ref="R36:R37"/>
    <mergeCell ref="A36:A37"/>
    <mergeCell ref="K36:K37"/>
    <mergeCell ref="P36:P37"/>
    <mergeCell ref="Q36:Q37"/>
    <mergeCell ref="A41:R41"/>
    <mergeCell ref="A1:R1"/>
    <mergeCell ref="A35:R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L36:L37"/>
    <mergeCell ref="A34:R34"/>
    <mergeCell ref="M36:M37"/>
    <mergeCell ref="N36:N37"/>
  </mergeCells>
  <printOptions verticalCentered="1"/>
  <pageMargins left="0.70866141732283461" right="0.70866141732283461" top="0.74803149606299213" bottom="0.74803149606299213" header="0.31496062992125984" footer="0.31496062992125984"/>
  <pageSetup paperSize="9" scale="6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16"/>
  <sheetViews>
    <sheetView workbookViewId="0">
      <selection sqref="A1:R1"/>
    </sheetView>
  </sheetViews>
  <sheetFormatPr defaultRowHeight="12.75" x14ac:dyDescent="0.2"/>
  <cols>
    <col min="1" max="1" width="4.28515625" customWidth="1"/>
    <col min="2" max="2" width="36.7109375" customWidth="1"/>
    <col min="18" max="18" width="27.28515625" customWidth="1"/>
  </cols>
  <sheetData>
    <row r="1" spans="1:18" ht="37.5" customHeight="1" x14ac:dyDescent="0.25">
      <c r="A1" s="391" t="s">
        <v>530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</row>
    <row r="2" spans="1:18" ht="67.5" customHeight="1" x14ac:dyDescent="0.2">
      <c r="A2" s="403" t="s">
        <v>0</v>
      </c>
      <c r="B2" s="403" t="s">
        <v>1</v>
      </c>
      <c r="C2" s="403" t="s">
        <v>2</v>
      </c>
      <c r="D2" s="403" t="s">
        <v>3</v>
      </c>
      <c r="E2" s="403" t="s">
        <v>4</v>
      </c>
      <c r="F2" s="403"/>
      <c r="G2" s="403"/>
      <c r="H2" s="403" t="s">
        <v>423</v>
      </c>
      <c r="I2" s="403"/>
      <c r="J2" s="403"/>
      <c r="K2" s="403"/>
      <c r="L2" s="403"/>
      <c r="M2" s="403"/>
      <c r="N2" s="403"/>
      <c r="O2" s="403"/>
      <c r="P2" s="403" t="s">
        <v>5</v>
      </c>
      <c r="Q2" s="403"/>
      <c r="R2" s="403" t="s">
        <v>6</v>
      </c>
    </row>
    <row r="3" spans="1:18" ht="30" customHeight="1" x14ac:dyDescent="0.2">
      <c r="A3" s="403"/>
      <c r="B3" s="403"/>
      <c r="C3" s="403"/>
      <c r="D3" s="403"/>
      <c r="E3" s="212">
        <v>2014</v>
      </c>
      <c r="F3" s="403">
        <v>2015</v>
      </c>
      <c r="G3" s="403"/>
      <c r="H3" s="403" t="s">
        <v>7</v>
      </c>
      <c r="I3" s="403"/>
      <c r="J3" s="403" t="s">
        <v>8</v>
      </c>
      <c r="K3" s="403"/>
      <c r="L3" s="403" t="s">
        <v>9</v>
      </c>
      <c r="M3" s="403"/>
      <c r="N3" s="403" t="s">
        <v>10</v>
      </c>
      <c r="O3" s="403"/>
      <c r="P3" s="403" t="s">
        <v>106</v>
      </c>
      <c r="Q3" s="403" t="s">
        <v>107</v>
      </c>
      <c r="R3" s="403"/>
    </row>
    <row r="4" spans="1:18" ht="15" x14ac:dyDescent="0.2">
      <c r="A4" s="403"/>
      <c r="B4" s="403"/>
      <c r="C4" s="403"/>
      <c r="D4" s="403"/>
      <c r="E4" s="212" t="s">
        <v>11</v>
      </c>
      <c r="F4" s="212" t="s">
        <v>12</v>
      </c>
      <c r="G4" s="212" t="s">
        <v>11</v>
      </c>
      <c r="H4" s="212" t="s">
        <v>12</v>
      </c>
      <c r="I4" s="212" t="s">
        <v>11</v>
      </c>
      <c r="J4" s="212" t="s">
        <v>12</v>
      </c>
      <c r="K4" s="212" t="s">
        <v>11</v>
      </c>
      <c r="L4" s="212" t="s">
        <v>12</v>
      </c>
      <c r="M4" s="212" t="s">
        <v>11</v>
      </c>
      <c r="N4" s="212" t="s">
        <v>12</v>
      </c>
      <c r="O4" s="212" t="s">
        <v>11</v>
      </c>
      <c r="P4" s="403"/>
      <c r="Q4" s="403"/>
      <c r="R4" s="403"/>
    </row>
    <row r="5" spans="1:18" ht="19.5" customHeight="1" x14ac:dyDescent="0.2">
      <c r="A5" s="432" t="s">
        <v>389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4"/>
    </row>
    <row r="6" spans="1:18" ht="42" customHeight="1" x14ac:dyDescent="0.2">
      <c r="A6" s="250"/>
      <c r="B6" s="103" t="s">
        <v>390</v>
      </c>
      <c r="C6" s="247" t="s">
        <v>53</v>
      </c>
      <c r="D6" s="247"/>
      <c r="E6" s="207">
        <v>40</v>
      </c>
      <c r="F6" s="207">
        <v>40</v>
      </c>
      <c r="G6" s="207">
        <v>40</v>
      </c>
      <c r="H6" s="207">
        <v>40.83</v>
      </c>
      <c r="I6" s="207">
        <v>0</v>
      </c>
      <c r="J6" s="207">
        <v>40.83</v>
      </c>
      <c r="K6" s="207">
        <v>0</v>
      </c>
      <c r="L6" s="207">
        <v>40.83</v>
      </c>
      <c r="M6" s="207">
        <v>40.83</v>
      </c>
      <c r="N6" s="207">
        <v>40.83</v>
      </c>
      <c r="O6" s="207">
        <v>40.83</v>
      </c>
      <c r="P6" s="207">
        <v>40.85</v>
      </c>
      <c r="Q6" s="207">
        <v>40.869999999999997</v>
      </c>
      <c r="R6" s="267"/>
    </row>
    <row r="7" spans="1:18" ht="26.25" customHeight="1" x14ac:dyDescent="0.2">
      <c r="A7" s="432" t="s">
        <v>391</v>
      </c>
      <c r="B7" s="433"/>
      <c r="C7" s="433"/>
      <c r="D7" s="433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4"/>
    </row>
    <row r="8" spans="1:18" ht="56.25" customHeight="1" x14ac:dyDescent="0.2">
      <c r="A8" s="103"/>
      <c r="B8" s="103" t="s">
        <v>392</v>
      </c>
      <c r="C8" s="280" t="s">
        <v>393</v>
      </c>
      <c r="D8" s="281"/>
      <c r="E8" s="207">
        <v>260</v>
      </c>
      <c r="F8" s="207">
        <v>270</v>
      </c>
      <c r="G8" s="207">
        <v>311</v>
      </c>
      <c r="H8" s="207">
        <v>317</v>
      </c>
      <c r="I8" s="207">
        <v>0</v>
      </c>
      <c r="J8" s="207">
        <v>317</v>
      </c>
      <c r="K8" s="207">
        <v>0</v>
      </c>
      <c r="L8" s="207">
        <v>317</v>
      </c>
      <c r="M8" s="207">
        <v>303</v>
      </c>
      <c r="N8" s="207">
        <v>317</v>
      </c>
      <c r="O8" s="207">
        <v>317</v>
      </c>
      <c r="P8" s="207">
        <v>0</v>
      </c>
      <c r="Q8" s="207">
        <v>0</v>
      </c>
      <c r="R8" s="282"/>
    </row>
    <row r="9" spans="1:18" ht="22.5" customHeight="1" x14ac:dyDescent="0.2">
      <c r="A9" s="250"/>
      <c r="B9" s="429" t="s">
        <v>299</v>
      </c>
      <c r="C9" s="430"/>
      <c r="D9" s="430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1"/>
      <c r="Q9" s="431"/>
      <c r="R9" s="430"/>
    </row>
    <row r="10" spans="1:18" ht="27" customHeight="1" x14ac:dyDescent="0.2">
      <c r="A10" s="250"/>
      <c r="B10" s="429" t="s">
        <v>394</v>
      </c>
      <c r="C10" s="430"/>
      <c r="D10" s="430"/>
      <c r="E10" s="430"/>
      <c r="F10" s="430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430"/>
    </row>
    <row r="11" spans="1:18" ht="15.75" customHeight="1" x14ac:dyDescent="0.2">
      <c r="A11" s="250"/>
      <c r="B11" s="250" t="s">
        <v>103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</row>
    <row r="12" spans="1:18" ht="78.75" x14ac:dyDescent="0.2">
      <c r="A12" s="250">
        <v>1</v>
      </c>
      <c r="B12" s="250" t="s">
        <v>278</v>
      </c>
      <c r="C12" s="207" t="s">
        <v>267</v>
      </c>
      <c r="D12" s="207" t="s">
        <v>279</v>
      </c>
      <c r="E12" s="207">
        <v>0.73</v>
      </c>
      <c r="F12" s="207" t="s">
        <v>280</v>
      </c>
      <c r="G12" s="207">
        <v>0.76</v>
      </c>
      <c r="H12" s="190">
        <v>0.83</v>
      </c>
      <c r="I12" s="207">
        <v>0</v>
      </c>
      <c r="J12" s="190">
        <v>0.83</v>
      </c>
      <c r="K12" s="207" t="s">
        <v>246</v>
      </c>
      <c r="L12" s="207">
        <v>0.83</v>
      </c>
      <c r="M12" s="207">
        <v>0.83</v>
      </c>
      <c r="N12" s="207">
        <v>0.83</v>
      </c>
      <c r="O12" s="207">
        <v>0.83</v>
      </c>
      <c r="P12" s="190">
        <v>0.85</v>
      </c>
      <c r="Q12" s="190">
        <v>0.87</v>
      </c>
      <c r="R12" s="265"/>
    </row>
    <row r="13" spans="1:18" ht="23.25" customHeight="1" x14ac:dyDescent="0.2">
      <c r="A13" s="250"/>
      <c r="B13" s="429" t="s">
        <v>395</v>
      </c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</row>
    <row r="14" spans="1:18" ht="21" customHeight="1" x14ac:dyDescent="0.2">
      <c r="A14" s="250"/>
      <c r="B14" s="429" t="s">
        <v>300</v>
      </c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</row>
    <row r="15" spans="1:18" ht="15.75" x14ac:dyDescent="0.2">
      <c r="A15" s="250"/>
      <c r="B15" s="103" t="s">
        <v>103</v>
      </c>
      <c r="C15" s="103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103"/>
    </row>
    <row r="16" spans="1:18" ht="110.25" x14ac:dyDescent="0.2">
      <c r="A16" s="250">
        <v>2</v>
      </c>
      <c r="B16" s="250" t="s">
        <v>281</v>
      </c>
      <c r="C16" s="207" t="s">
        <v>267</v>
      </c>
      <c r="D16" s="207">
        <v>0.5</v>
      </c>
      <c r="E16" s="207">
        <v>85.2</v>
      </c>
      <c r="F16" s="207">
        <v>85.9</v>
      </c>
      <c r="G16" s="207">
        <v>85.9</v>
      </c>
      <c r="H16" s="207">
        <v>83</v>
      </c>
      <c r="I16" s="207">
        <v>0</v>
      </c>
      <c r="J16" s="207">
        <v>83</v>
      </c>
      <c r="K16" s="207">
        <v>0</v>
      </c>
      <c r="L16" s="207">
        <v>83</v>
      </c>
      <c r="M16" s="207">
        <v>83</v>
      </c>
      <c r="N16" s="207">
        <v>83</v>
      </c>
      <c r="O16" s="207">
        <v>83</v>
      </c>
      <c r="P16" s="207">
        <v>0</v>
      </c>
      <c r="Q16" s="207">
        <v>0</v>
      </c>
      <c r="R16" s="265"/>
    </row>
  </sheetData>
  <mergeCells count="22">
    <mergeCell ref="B14:R14"/>
    <mergeCell ref="A1:R1"/>
    <mergeCell ref="A2:A4"/>
    <mergeCell ref="B2:B4"/>
    <mergeCell ref="C2:C4"/>
    <mergeCell ref="D2:D4"/>
    <mergeCell ref="E2:G2"/>
    <mergeCell ref="H2:O2"/>
    <mergeCell ref="P2:Q2"/>
    <mergeCell ref="R2:R4"/>
    <mergeCell ref="Q3:Q4"/>
    <mergeCell ref="F3:G3"/>
    <mergeCell ref="H3:I3"/>
    <mergeCell ref="J3:K3"/>
    <mergeCell ref="L3:M3"/>
    <mergeCell ref="P3:P4"/>
    <mergeCell ref="B13:R13"/>
    <mergeCell ref="B9:R9"/>
    <mergeCell ref="B10:R10"/>
    <mergeCell ref="N3:O3"/>
    <mergeCell ref="A5:R5"/>
    <mergeCell ref="A7:R7"/>
  </mergeCells>
  <pageMargins left="0.59055118110236227" right="0.59055118110236227" top="0.59055118110236227" bottom="0.59055118110236227" header="0.31496062992125984" footer="0.31496062992125984"/>
  <pageSetup paperSize="9" scale="6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25"/>
  <sheetViews>
    <sheetView workbookViewId="0">
      <selection sqref="A1:R1"/>
    </sheetView>
  </sheetViews>
  <sheetFormatPr defaultRowHeight="12.75" x14ac:dyDescent="0.2"/>
  <cols>
    <col min="1" max="1" width="4.28515625" customWidth="1"/>
    <col min="2" max="2" width="32.42578125" customWidth="1"/>
    <col min="18" max="18" width="26.28515625" customWidth="1"/>
  </cols>
  <sheetData>
    <row r="1" spans="1:18" ht="37.5" customHeight="1" x14ac:dyDescent="0.25">
      <c r="A1" s="391" t="s">
        <v>420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</row>
    <row r="2" spans="1:18" ht="15" x14ac:dyDescent="0.2">
      <c r="A2" s="403" t="s">
        <v>0</v>
      </c>
      <c r="B2" s="403" t="s">
        <v>1</v>
      </c>
      <c r="C2" s="403" t="s">
        <v>2</v>
      </c>
      <c r="D2" s="403" t="s">
        <v>3</v>
      </c>
      <c r="E2" s="403" t="s">
        <v>4</v>
      </c>
      <c r="F2" s="403"/>
      <c r="G2" s="403"/>
      <c r="H2" s="403" t="s">
        <v>422</v>
      </c>
      <c r="I2" s="403"/>
      <c r="J2" s="403"/>
      <c r="K2" s="403"/>
      <c r="L2" s="403"/>
      <c r="M2" s="403"/>
      <c r="N2" s="403"/>
      <c r="O2" s="403"/>
      <c r="P2" s="403" t="s">
        <v>5</v>
      </c>
      <c r="Q2" s="403"/>
      <c r="R2" s="403" t="s">
        <v>6</v>
      </c>
    </row>
    <row r="3" spans="1:18" ht="15" x14ac:dyDescent="0.2">
      <c r="A3" s="403"/>
      <c r="B3" s="403"/>
      <c r="C3" s="403"/>
      <c r="D3" s="403"/>
      <c r="E3" s="212">
        <v>2014</v>
      </c>
      <c r="F3" s="403">
        <v>2015</v>
      </c>
      <c r="G3" s="403"/>
      <c r="H3" s="403" t="s">
        <v>7</v>
      </c>
      <c r="I3" s="403"/>
      <c r="J3" s="403" t="s">
        <v>8</v>
      </c>
      <c r="K3" s="403"/>
      <c r="L3" s="403" t="s">
        <v>9</v>
      </c>
      <c r="M3" s="403"/>
      <c r="N3" s="403" t="s">
        <v>10</v>
      </c>
      <c r="O3" s="403"/>
      <c r="P3" s="403">
        <v>2017</v>
      </c>
      <c r="Q3" s="403">
        <v>2018</v>
      </c>
      <c r="R3" s="403"/>
    </row>
    <row r="4" spans="1:18" ht="15" x14ac:dyDescent="0.2">
      <c r="A4" s="403"/>
      <c r="B4" s="403"/>
      <c r="C4" s="403"/>
      <c r="D4" s="403"/>
      <c r="E4" s="212" t="s">
        <v>11</v>
      </c>
      <c r="F4" s="212" t="s">
        <v>12</v>
      </c>
      <c r="G4" s="212" t="s">
        <v>11</v>
      </c>
      <c r="H4" s="212" t="s">
        <v>12</v>
      </c>
      <c r="I4" s="212" t="s">
        <v>11</v>
      </c>
      <c r="J4" s="212" t="s">
        <v>12</v>
      </c>
      <c r="K4" s="212" t="s">
        <v>11</v>
      </c>
      <c r="L4" s="212" t="s">
        <v>12</v>
      </c>
      <c r="M4" s="212" t="s">
        <v>11</v>
      </c>
      <c r="N4" s="212" t="s">
        <v>12</v>
      </c>
      <c r="O4" s="212" t="s">
        <v>11</v>
      </c>
      <c r="P4" s="403"/>
      <c r="Q4" s="403"/>
      <c r="R4" s="403"/>
    </row>
    <row r="5" spans="1:18" ht="15.75" x14ac:dyDescent="0.2">
      <c r="A5" s="250"/>
      <c r="B5" s="432" t="s">
        <v>421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1"/>
    </row>
    <row r="6" spans="1:18" ht="15.75" x14ac:dyDescent="0.2">
      <c r="A6" s="250"/>
      <c r="B6" s="432" t="s">
        <v>282</v>
      </c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1"/>
    </row>
    <row r="7" spans="1:18" ht="15.75" x14ac:dyDescent="0.2">
      <c r="A7" s="250"/>
      <c r="B7" s="250" t="s">
        <v>103</v>
      </c>
      <c r="C7" s="250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250"/>
    </row>
    <row r="8" spans="1:18" ht="110.25" x14ac:dyDescent="0.2">
      <c r="A8" s="250">
        <v>1</v>
      </c>
      <c r="B8" s="250" t="s">
        <v>283</v>
      </c>
      <c r="C8" s="264" t="s">
        <v>53</v>
      </c>
      <c r="D8" s="207">
        <v>0.2</v>
      </c>
      <c r="E8" s="207">
        <v>12</v>
      </c>
      <c r="F8" s="207">
        <v>11.5</v>
      </c>
      <c r="G8" s="207">
        <v>11.5</v>
      </c>
      <c r="H8" s="169">
        <v>11</v>
      </c>
      <c r="I8" s="169">
        <v>11</v>
      </c>
      <c r="J8" s="169">
        <v>11</v>
      </c>
      <c r="K8" s="169">
        <v>11</v>
      </c>
      <c r="L8" s="169">
        <v>11</v>
      </c>
      <c r="M8" s="169">
        <v>11</v>
      </c>
      <c r="N8" s="169">
        <v>11</v>
      </c>
      <c r="O8" s="169">
        <v>11</v>
      </c>
      <c r="P8" s="207">
        <v>10.7</v>
      </c>
      <c r="Q8" s="207">
        <v>10.3</v>
      </c>
      <c r="R8" s="265"/>
    </row>
    <row r="9" spans="1:18" ht="126" x14ac:dyDescent="0.2">
      <c r="A9" s="250">
        <v>2</v>
      </c>
      <c r="B9" s="266" t="s">
        <v>284</v>
      </c>
      <c r="C9" s="264" t="s">
        <v>53</v>
      </c>
      <c r="D9" s="253">
        <v>0.3</v>
      </c>
      <c r="E9" s="253">
        <v>100</v>
      </c>
      <c r="F9" s="253">
        <v>100</v>
      </c>
      <c r="G9" s="253">
        <v>100</v>
      </c>
      <c r="H9" s="253">
        <v>100</v>
      </c>
      <c r="I9" s="253">
        <v>100</v>
      </c>
      <c r="J9" s="253">
        <v>100</v>
      </c>
      <c r="K9" s="253">
        <v>100</v>
      </c>
      <c r="L9" s="253">
        <v>100</v>
      </c>
      <c r="M9" s="253">
        <v>100</v>
      </c>
      <c r="N9" s="253">
        <v>100</v>
      </c>
      <c r="O9" s="253">
        <v>100</v>
      </c>
      <c r="P9" s="253">
        <v>100</v>
      </c>
      <c r="Q9" s="253">
        <v>100</v>
      </c>
      <c r="R9" s="265"/>
    </row>
    <row r="10" spans="1:18" ht="94.5" x14ac:dyDescent="0.2">
      <c r="A10" s="250">
        <v>3</v>
      </c>
      <c r="B10" s="172" t="s">
        <v>285</v>
      </c>
      <c r="C10" s="264" t="s">
        <v>53</v>
      </c>
      <c r="D10" s="253">
        <v>0.3</v>
      </c>
      <c r="E10" s="253">
        <v>100</v>
      </c>
      <c r="F10" s="253">
        <v>100</v>
      </c>
      <c r="G10" s="253">
        <v>100</v>
      </c>
      <c r="H10" s="253">
        <v>100</v>
      </c>
      <c r="I10" s="253">
        <v>100</v>
      </c>
      <c r="J10" s="253">
        <v>100</v>
      </c>
      <c r="K10" s="253">
        <v>100</v>
      </c>
      <c r="L10" s="253">
        <v>100</v>
      </c>
      <c r="M10" s="253">
        <v>100</v>
      </c>
      <c r="N10" s="253">
        <v>100</v>
      </c>
      <c r="O10" s="253">
        <v>100</v>
      </c>
      <c r="P10" s="253">
        <v>100</v>
      </c>
      <c r="Q10" s="253">
        <v>100</v>
      </c>
      <c r="R10" s="265"/>
    </row>
    <row r="11" spans="1:18" ht="47.25" x14ac:dyDescent="0.2">
      <c r="A11" s="250">
        <v>4</v>
      </c>
      <c r="B11" s="172" t="s">
        <v>286</v>
      </c>
      <c r="C11" s="250" t="s">
        <v>508</v>
      </c>
      <c r="D11" s="207">
        <v>0.2</v>
      </c>
      <c r="E11" s="207">
        <v>1</v>
      </c>
      <c r="F11" s="207">
        <v>1</v>
      </c>
      <c r="G11" s="207">
        <v>1</v>
      </c>
      <c r="H11" s="207">
        <v>1</v>
      </c>
      <c r="I11" s="207">
        <v>1</v>
      </c>
      <c r="J11" s="207">
        <v>1</v>
      </c>
      <c r="K11" s="207">
        <v>1</v>
      </c>
      <c r="L11" s="207">
        <v>1</v>
      </c>
      <c r="M11" s="207">
        <v>1</v>
      </c>
      <c r="N11" s="207">
        <v>1</v>
      </c>
      <c r="O11" s="207">
        <v>1</v>
      </c>
      <c r="P11" s="207">
        <v>1</v>
      </c>
      <c r="Q11" s="207">
        <v>1</v>
      </c>
      <c r="R11" s="250"/>
    </row>
    <row r="12" spans="1:18" ht="15.75" x14ac:dyDescent="0.25">
      <c r="A12" s="35"/>
      <c r="B12" s="442"/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</row>
    <row r="13" spans="1:18" ht="15.75" x14ac:dyDescent="0.25">
      <c r="A13" s="20"/>
      <c r="B13" s="438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</row>
    <row r="14" spans="1:18" ht="15.75" x14ac:dyDescent="0.25">
      <c r="A14" s="20"/>
      <c r="B14" s="30"/>
      <c r="C14" s="30"/>
      <c r="D14" s="30"/>
      <c r="E14" s="31"/>
      <c r="F14" s="31"/>
      <c r="G14" s="31"/>
      <c r="H14" s="31"/>
      <c r="I14" s="31"/>
      <c r="J14" s="30"/>
      <c r="K14" s="30"/>
      <c r="L14" s="30"/>
      <c r="M14" s="30"/>
      <c r="N14" s="30"/>
      <c r="O14" s="30"/>
      <c r="P14" s="30"/>
      <c r="Q14" s="30"/>
      <c r="R14" s="30"/>
    </row>
    <row r="15" spans="1:18" ht="15.75" x14ac:dyDescent="0.25">
      <c r="A15" s="20"/>
      <c r="B15" s="20"/>
      <c r="C15" s="21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20"/>
    </row>
    <row r="16" spans="1:18" ht="15.75" x14ac:dyDescent="0.25">
      <c r="A16" s="20"/>
      <c r="B16" s="33"/>
      <c r="C16" s="2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20"/>
    </row>
    <row r="17" spans="1:18" ht="21.75" customHeight="1" x14ac:dyDescent="0.25">
      <c r="A17" s="20"/>
      <c r="B17" s="34"/>
      <c r="C17" s="2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20"/>
    </row>
    <row r="18" spans="1:18" ht="33.75" customHeight="1" x14ac:dyDescent="0.25">
      <c r="A18" s="20"/>
      <c r="B18" s="34"/>
      <c r="C18" s="2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20"/>
    </row>
    <row r="19" spans="1:18" ht="33" customHeight="1" x14ac:dyDescent="0.25">
      <c r="A19" s="20"/>
      <c r="B19" s="436"/>
      <c r="C19" s="437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37"/>
    </row>
    <row r="20" spans="1:18" ht="15.75" x14ac:dyDescent="0.25">
      <c r="A20" s="20"/>
      <c r="B20" s="438"/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437"/>
      <c r="P20" s="437"/>
      <c r="Q20" s="437"/>
      <c r="R20" s="437"/>
    </row>
    <row r="21" spans="1:18" ht="15.75" x14ac:dyDescent="0.25">
      <c r="A21" s="20"/>
      <c r="B21" s="30"/>
      <c r="C21" s="30"/>
      <c r="D21" s="30"/>
      <c r="E21" s="31"/>
      <c r="F21" s="31"/>
      <c r="G21" s="31"/>
      <c r="H21" s="31"/>
      <c r="I21" s="31"/>
      <c r="J21" s="30"/>
      <c r="K21" s="30"/>
      <c r="L21" s="30"/>
      <c r="M21" s="30"/>
      <c r="N21" s="30"/>
      <c r="O21" s="30"/>
      <c r="P21" s="30"/>
      <c r="Q21" s="30"/>
      <c r="R21" s="30"/>
    </row>
    <row r="22" spans="1:18" ht="15.75" x14ac:dyDescent="0.25">
      <c r="A22" s="20"/>
      <c r="B22" s="20"/>
      <c r="C22" s="2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20"/>
    </row>
    <row r="23" spans="1:18" ht="15.75" x14ac:dyDescent="0.25">
      <c r="A23" s="20"/>
      <c r="B23" s="43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</row>
    <row r="24" spans="1:18" ht="15.75" x14ac:dyDescent="0.25">
      <c r="A24" s="20"/>
      <c r="B24" s="20"/>
      <c r="C24" s="20"/>
      <c r="D24" s="20"/>
      <c r="E24" s="21"/>
      <c r="F24" s="21"/>
      <c r="G24" s="21"/>
      <c r="H24" s="21"/>
      <c r="I24" s="21"/>
      <c r="J24" s="20"/>
      <c r="K24" s="20"/>
      <c r="L24" s="20"/>
      <c r="M24" s="20"/>
      <c r="N24" s="20"/>
      <c r="O24" s="20"/>
      <c r="P24" s="20"/>
      <c r="Q24" s="20"/>
      <c r="R24" s="20"/>
    </row>
    <row r="25" spans="1:18" ht="15.75" x14ac:dyDescent="0.25">
      <c r="A25" s="20"/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20"/>
    </row>
  </sheetData>
  <mergeCells count="23">
    <mergeCell ref="A1:R1"/>
    <mergeCell ref="A2:A4"/>
    <mergeCell ref="B2:B4"/>
    <mergeCell ref="C2:C4"/>
    <mergeCell ref="D2:D4"/>
    <mergeCell ref="E2:G2"/>
    <mergeCell ref="H2:O2"/>
    <mergeCell ref="P2:Q2"/>
    <mergeCell ref="R2:R4"/>
    <mergeCell ref="B19:R19"/>
    <mergeCell ref="B20:R20"/>
    <mergeCell ref="B23:R23"/>
    <mergeCell ref="Q3:Q4"/>
    <mergeCell ref="B5:R5"/>
    <mergeCell ref="B6:R6"/>
    <mergeCell ref="B12:R12"/>
    <mergeCell ref="B13:R13"/>
    <mergeCell ref="F3:G3"/>
    <mergeCell ref="H3:I3"/>
    <mergeCell ref="J3:K3"/>
    <mergeCell ref="L3:M3"/>
    <mergeCell ref="N3:O3"/>
    <mergeCell ref="P3:P4"/>
  </mergeCells>
  <pageMargins left="0.59055118110236227" right="0.59055118110236227" top="0.59055118110236227" bottom="0.59055118110236227" header="0.31496062992125984" footer="0.31496062992125984"/>
  <pageSetup paperSize="9" scale="68" fitToHeight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R25"/>
  <sheetViews>
    <sheetView topLeftCell="A10" workbookViewId="0">
      <selection sqref="A1:R1"/>
    </sheetView>
  </sheetViews>
  <sheetFormatPr defaultRowHeight="12.75" x14ac:dyDescent="0.2"/>
  <cols>
    <col min="1" max="1" width="4.28515625" customWidth="1"/>
    <col min="2" max="2" width="32.42578125" customWidth="1"/>
    <col min="5" max="13" width="9.140625" customWidth="1"/>
    <col min="15" max="15" width="10" customWidth="1"/>
    <col min="16" max="17" width="9.140625" customWidth="1"/>
    <col min="18" max="18" width="21.7109375" customWidth="1"/>
  </cols>
  <sheetData>
    <row r="1" spans="1:18" ht="41.25" customHeight="1" x14ac:dyDescent="0.2">
      <c r="A1" s="444" t="s">
        <v>546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</row>
    <row r="2" spans="1:18" ht="15" x14ac:dyDescent="0.2">
      <c r="A2" s="403" t="s">
        <v>0</v>
      </c>
      <c r="B2" s="403" t="s">
        <v>1</v>
      </c>
      <c r="C2" s="403" t="s">
        <v>2</v>
      </c>
      <c r="D2" s="403" t="s">
        <v>3</v>
      </c>
      <c r="E2" s="403" t="s">
        <v>4</v>
      </c>
      <c r="F2" s="403"/>
      <c r="G2" s="403"/>
      <c r="H2" s="403" t="s">
        <v>445</v>
      </c>
      <c r="I2" s="403"/>
      <c r="J2" s="403"/>
      <c r="K2" s="403"/>
      <c r="L2" s="403"/>
      <c r="M2" s="403"/>
      <c r="N2" s="403"/>
      <c r="O2" s="403"/>
      <c r="P2" s="403" t="s">
        <v>5</v>
      </c>
      <c r="Q2" s="403"/>
      <c r="R2" s="403" t="s">
        <v>6</v>
      </c>
    </row>
    <row r="3" spans="1:18" ht="15" x14ac:dyDescent="0.2">
      <c r="A3" s="403"/>
      <c r="B3" s="403"/>
      <c r="C3" s="403"/>
      <c r="D3" s="403"/>
      <c r="E3" s="212">
        <v>2014</v>
      </c>
      <c r="F3" s="403">
        <v>2015</v>
      </c>
      <c r="G3" s="403"/>
      <c r="H3" s="403" t="s">
        <v>7</v>
      </c>
      <c r="I3" s="403"/>
      <c r="J3" s="403" t="s">
        <v>8</v>
      </c>
      <c r="K3" s="403"/>
      <c r="L3" s="403" t="s">
        <v>9</v>
      </c>
      <c r="M3" s="403"/>
      <c r="N3" s="403" t="s">
        <v>10</v>
      </c>
      <c r="O3" s="403"/>
      <c r="P3" s="403" t="s">
        <v>106</v>
      </c>
      <c r="Q3" s="403" t="s">
        <v>107</v>
      </c>
      <c r="R3" s="403"/>
    </row>
    <row r="4" spans="1:18" ht="15" x14ac:dyDescent="0.2">
      <c r="A4" s="403"/>
      <c r="B4" s="403"/>
      <c r="C4" s="403"/>
      <c r="D4" s="403"/>
      <c r="E4" s="212" t="s">
        <v>11</v>
      </c>
      <c r="F4" s="212" t="s">
        <v>12</v>
      </c>
      <c r="G4" s="212" t="s">
        <v>11</v>
      </c>
      <c r="H4" s="212" t="s">
        <v>12</v>
      </c>
      <c r="I4" s="212" t="s">
        <v>11</v>
      </c>
      <c r="J4" s="212" t="s">
        <v>12</v>
      </c>
      <c r="K4" s="212" t="s">
        <v>11</v>
      </c>
      <c r="L4" s="212" t="s">
        <v>12</v>
      </c>
      <c r="M4" s="212" t="s">
        <v>11</v>
      </c>
      <c r="N4" s="212" t="s">
        <v>12</v>
      </c>
      <c r="O4" s="212" t="s">
        <v>11</v>
      </c>
      <c r="P4" s="403"/>
      <c r="Q4" s="403"/>
      <c r="R4" s="403"/>
    </row>
    <row r="5" spans="1:18" ht="15.75" x14ac:dyDescent="0.2">
      <c r="A5" s="250"/>
      <c r="B5" s="446" t="s">
        <v>396</v>
      </c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</row>
    <row r="6" spans="1:18" ht="63" x14ac:dyDescent="0.2">
      <c r="A6" s="264"/>
      <c r="B6" s="207" t="s">
        <v>397</v>
      </c>
      <c r="C6" s="267" t="s">
        <v>53</v>
      </c>
      <c r="D6" s="247"/>
      <c r="E6" s="247">
        <v>0.32</v>
      </c>
      <c r="F6" s="247">
        <v>0.32</v>
      </c>
      <c r="G6" s="247">
        <v>0.66</v>
      </c>
      <c r="H6" s="247">
        <v>0.32</v>
      </c>
      <c r="I6" s="247">
        <v>0</v>
      </c>
      <c r="J6" s="247">
        <v>0.32</v>
      </c>
      <c r="K6" s="247">
        <v>0</v>
      </c>
      <c r="L6" s="247">
        <v>0.32</v>
      </c>
      <c r="M6" s="247">
        <v>0</v>
      </c>
      <c r="N6" s="247">
        <v>0.26</v>
      </c>
      <c r="O6" s="247">
        <v>0.26</v>
      </c>
      <c r="P6" s="247">
        <v>0.32</v>
      </c>
      <c r="Q6" s="247">
        <v>0.32</v>
      </c>
      <c r="R6" s="247"/>
    </row>
    <row r="7" spans="1:18" ht="63" x14ac:dyDescent="0.2">
      <c r="A7" s="264"/>
      <c r="B7" s="207" t="s">
        <v>398</v>
      </c>
      <c r="C7" s="267" t="s">
        <v>53</v>
      </c>
      <c r="D7" s="247"/>
      <c r="E7" s="247">
        <v>100</v>
      </c>
      <c r="F7" s="247">
        <v>0</v>
      </c>
      <c r="G7" s="247">
        <v>100</v>
      </c>
      <c r="H7" s="247">
        <v>100</v>
      </c>
      <c r="I7" s="247">
        <v>0</v>
      </c>
      <c r="J7" s="247">
        <v>100</v>
      </c>
      <c r="K7" s="247">
        <v>0</v>
      </c>
      <c r="L7" s="247">
        <v>100</v>
      </c>
      <c r="M7" s="247">
        <v>0</v>
      </c>
      <c r="N7" s="247">
        <v>100</v>
      </c>
      <c r="O7" s="247">
        <v>100</v>
      </c>
      <c r="P7" s="247">
        <v>100</v>
      </c>
      <c r="Q7" s="247">
        <v>100</v>
      </c>
      <c r="R7" s="247"/>
    </row>
    <row r="8" spans="1:18" ht="47.25" x14ac:dyDescent="0.2">
      <c r="A8" s="264"/>
      <c r="B8" s="207" t="s">
        <v>399</v>
      </c>
      <c r="C8" s="267" t="s">
        <v>53</v>
      </c>
      <c r="D8" s="247"/>
      <c r="E8" s="247">
        <v>0</v>
      </c>
      <c r="F8" s="247">
        <v>0</v>
      </c>
      <c r="G8" s="247">
        <v>0.08</v>
      </c>
      <c r="H8" s="247" t="s">
        <v>400</v>
      </c>
      <c r="I8" s="247">
        <v>0</v>
      </c>
      <c r="J8" s="247" t="s">
        <v>400</v>
      </c>
      <c r="K8" s="247">
        <v>0</v>
      </c>
      <c r="L8" s="247" t="s">
        <v>400</v>
      </c>
      <c r="M8" s="247">
        <v>0</v>
      </c>
      <c r="N8" s="247" t="s">
        <v>400</v>
      </c>
      <c r="O8" s="247">
        <v>0</v>
      </c>
      <c r="P8" s="247" t="s">
        <v>400</v>
      </c>
      <c r="Q8" s="247" t="s">
        <v>400</v>
      </c>
      <c r="R8" s="247"/>
    </row>
    <row r="9" spans="1:18" ht="15.75" x14ac:dyDescent="0.2">
      <c r="A9" s="250"/>
      <c r="B9" s="445" t="s">
        <v>289</v>
      </c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8"/>
      <c r="P9" s="408"/>
      <c r="Q9" s="408"/>
      <c r="R9" s="408"/>
    </row>
    <row r="10" spans="1:18" ht="15.75" x14ac:dyDescent="0.2">
      <c r="A10" s="250"/>
      <c r="B10" s="250" t="s">
        <v>103</v>
      </c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</row>
    <row r="11" spans="1:18" ht="47.25" x14ac:dyDescent="0.2">
      <c r="A11" s="264">
        <v>1</v>
      </c>
      <c r="B11" s="207" t="s">
        <v>399</v>
      </c>
      <c r="C11" s="265" t="s">
        <v>288</v>
      </c>
      <c r="D11" s="207">
        <v>0.1</v>
      </c>
      <c r="E11" s="137">
        <v>0</v>
      </c>
      <c r="F11" s="207" t="s">
        <v>400</v>
      </c>
      <c r="G11" s="207">
        <v>0.08</v>
      </c>
      <c r="H11" s="207" t="s">
        <v>400</v>
      </c>
      <c r="I11" s="207">
        <v>0</v>
      </c>
      <c r="J11" s="207" t="s">
        <v>400</v>
      </c>
      <c r="K11" s="207">
        <v>0</v>
      </c>
      <c r="L11" s="207" t="s">
        <v>400</v>
      </c>
      <c r="M11" s="207">
        <v>0</v>
      </c>
      <c r="N11" s="207" t="s">
        <v>400</v>
      </c>
      <c r="O11" s="207">
        <v>0</v>
      </c>
      <c r="P11" s="247" t="s">
        <v>400</v>
      </c>
      <c r="Q11" s="247" t="s">
        <v>400</v>
      </c>
      <c r="R11" s="250"/>
    </row>
    <row r="12" spans="1:18" ht="15.75" x14ac:dyDescent="0.2">
      <c r="A12" s="250"/>
      <c r="B12" s="445" t="s">
        <v>287</v>
      </c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</row>
    <row r="13" spans="1:18" ht="15.75" x14ac:dyDescent="0.2">
      <c r="A13" s="250"/>
      <c r="B13" s="446" t="s">
        <v>290</v>
      </c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</row>
    <row r="14" spans="1:18" ht="94.5" x14ac:dyDescent="0.2">
      <c r="A14" s="264">
        <v>2</v>
      </c>
      <c r="B14" s="207" t="s">
        <v>401</v>
      </c>
      <c r="C14" s="146" t="s">
        <v>291</v>
      </c>
      <c r="D14" s="207">
        <v>0.15</v>
      </c>
      <c r="E14" s="207">
        <v>1.63</v>
      </c>
      <c r="F14" s="207">
        <v>1.64</v>
      </c>
      <c r="G14" s="207">
        <v>1.9</v>
      </c>
      <c r="H14" s="207" t="s">
        <v>166</v>
      </c>
      <c r="I14" s="207" t="s">
        <v>166</v>
      </c>
      <c r="J14" s="207" t="s">
        <v>166</v>
      </c>
      <c r="K14" s="207" t="s">
        <v>166</v>
      </c>
      <c r="L14" s="207" t="s">
        <v>166</v>
      </c>
      <c r="M14" s="207" t="s">
        <v>166</v>
      </c>
      <c r="N14" s="207">
        <v>1.65</v>
      </c>
      <c r="O14" s="207">
        <v>1.65</v>
      </c>
      <c r="P14" s="103">
        <v>1.68</v>
      </c>
      <c r="Q14" s="103">
        <v>1.72</v>
      </c>
      <c r="R14" s="103"/>
    </row>
    <row r="15" spans="1:18" ht="69.75" customHeight="1" x14ac:dyDescent="0.2">
      <c r="A15" s="264">
        <v>3</v>
      </c>
      <c r="B15" s="207" t="s">
        <v>402</v>
      </c>
      <c r="C15" s="146" t="s">
        <v>235</v>
      </c>
      <c r="D15" s="207">
        <v>0.2</v>
      </c>
      <c r="E15" s="207">
        <v>10</v>
      </c>
      <c r="F15" s="207">
        <v>10</v>
      </c>
      <c r="G15" s="207">
        <v>21</v>
      </c>
      <c r="H15" s="207" t="s">
        <v>166</v>
      </c>
      <c r="I15" s="207" t="s">
        <v>166</v>
      </c>
      <c r="J15" s="207" t="s">
        <v>166</v>
      </c>
      <c r="K15" s="207" t="s">
        <v>166</v>
      </c>
      <c r="L15" s="207" t="s">
        <v>166</v>
      </c>
      <c r="M15" s="207" t="s">
        <v>166</v>
      </c>
      <c r="N15" s="207">
        <v>8</v>
      </c>
      <c r="O15" s="207">
        <v>8</v>
      </c>
      <c r="P15" s="207">
        <v>10</v>
      </c>
      <c r="Q15" s="207">
        <v>10</v>
      </c>
      <c r="R15" s="250"/>
    </row>
    <row r="16" spans="1:18" ht="63" x14ac:dyDescent="0.2">
      <c r="A16" s="264">
        <v>4</v>
      </c>
      <c r="B16" s="207" t="s">
        <v>403</v>
      </c>
      <c r="C16" s="146" t="s">
        <v>235</v>
      </c>
      <c r="D16" s="207">
        <v>0.2</v>
      </c>
      <c r="E16" s="207">
        <v>72</v>
      </c>
      <c r="F16" s="207">
        <v>50</v>
      </c>
      <c r="G16" s="207">
        <v>89</v>
      </c>
      <c r="H16" s="207" t="s">
        <v>166</v>
      </c>
      <c r="I16" s="207" t="s">
        <v>166</v>
      </c>
      <c r="J16" s="207" t="s">
        <v>166</v>
      </c>
      <c r="K16" s="207" t="s">
        <v>166</v>
      </c>
      <c r="L16" s="207" t="s">
        <v>166</v>
      </c>
      <c r="M16" s="207" t="s">
        <v>166</v>
      </c>
      <c r="N16" s="207">
        <v>26</v>
      </c>
      <c r="O16" s="207">
        <v>26</v>
      </c>
      <c r="P16" s="207">
        <v>50</v>
      </c>
      <c r="Q16" s="207">
        <v>50</v>
      </c>
      <c r="R16" s="250"/>
    </row>
    <row r="17" spans="1:18" ht="69.75" customHeight="1" x14ac:dyDescent="0.2">
      <c r="A17" s="264">
        <v>5</v>
      </c>
      <c r="B17" s="207" t="s">
        <v>404</v>
      </c>
      <c r="C17" s="146" t="s">
        <v>235</v>
      </c>
      <c r="D17" s="207">
        <v>0.2</v>
      </c>
      <c r="E17" s="207">
        <v>198</v>
      </c>
      <c r="F17" s="207">
        <v>200</v>
      </c>
      <c r="G17" s="207">
        <v>649</v>
      </c>
      <c r="H17" s="207" t="s">
        <v>166</v>
      </c>
      <c r="I17" s="207" t="s">
        <v>166</v>
      </c>
      <c r="J17" s="207" t="s">
        <v>166</v>
      </c>
      <c r="K17" s="207" t="s">
        <v>166</v>
      </c>
      <c r="L17" s="207" t="s">
        <v>166</v>
      </c>
      <c r="M17" s="207" t="s">
        <v>166</v>
      </c>
      <c r="N17" s="207">
        <v>389</v>
      </c>
      <c r="O17" s="207">
        <v>389</v>
      </c>
      <c r="P17" s="207">
        <v>200</v>
      </c>
      <c r="Q17" s="207">
        <v>200</v>
      </c>
      <c r="R17" s="250"/>
    </row>
    <row r="18" spans="1:18" ht="63" x14ac:dyDescent="0.2">
      <c r="A18" s="264">
        <v>6</v>
      </c>
      <c r="B18" s="207" t="s">
        <v>405</v>
      </c>
      <c r="C18" s="146" t="s">
        <v>292</v>
      </c>
      <c r="D18" s="207">
        <v>0.15</v>
      </c>
      <c r="E18" s="207">
        <v>57.89</v>
      </c>
      <c r="F18" s="207">
        <v>42.42</v>
      </c>
      <c r="G18" s="207">
        <v>83.46</v>
      </c>
      <c r="H18" s="207" t="s">
        <v>166</v>
      </c>
      <c r="I18" s="207" t="s">
        <v>166</v>
      </c>
      <c r="J18" s="207" t="s">
        <v>166</v>
      </c>
      <c r="K18" s="207" t="s">
        <v>166</v>
      </c>
      <c r="L18" s="207" t="s">
        <v>166</v>
      </c>
      <c r="M18" s="207" t="s">
        <v>166</v>
      </c>
      <c r="N18" s="207">
        <v>45.61</v>
      </c>
      <c r="O18" s="207">
        <v>45.61</v>
      </c>
      <c r="P18" s="207">
        <v>42.42</v>
      </c>
      <c r="Q18" s="207">
        <v>42.42</v>
      </c>
      <c r="R18" s="250"/>
    </row>
    <row r="19" spans="1:18" ht="33" customHeight="1" x14ac:dyDescent="0.25">
      <c r="A19" s="35"/>
      <c r="B19" s="436"/>
      <c r="C19" s="443"/>
      <c r="D19" s="443"/>
      <c r="E19" s="443"/>
      <c r="F19" s="443"/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</row>
    <row r="20" spans="1:18" ht="15.75" x14ac:dyDescent="0.25">
      <c r="A20" s="20"/>
      <c r="B20" s="438"/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437"/>
      <c r="P20" s="437"/>
      <c r="Q20" s="437"/>
      <c r="R20" s="437"/>
    </row>
    <row r="21" spans="1:18" ht="15.75" x14ac:dyDescent="0.25">
      <c r="A21" s="20"/>
      <c r="B21" s="30"/>
      <c r="C21" s="30"/>
      <c r="D21" s="30"/>
      <c r="E21" s="31"/>
      <c r="F21" s="31"/>
      <c r="G21" s="31"/>
      <c r="H21" s="31"/>
      <c r="I21" s="31"/>
      <c r="J21" s="30"/>
      <c r="K21" s="30"/>
      <c r="L21" s="30"/>
      <c r="M21" s="30"/>
      <c r="N21" s="30"/>
      <c r="O21" s="30"/>
      <c r="P21" s="30"/>
      <c r="Q21" s="30"/>
      <c r="R21" s="30"/>
    </row>
    <row r="22" spans="1:18" ht="15.75" x14ac:dyDescent="0.25">
      <c r="A22" s="20"/>
      <c r="B22" s="20"/>
      <c r="C22" s="2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20"/>
    </row>
    <row r="23" spans="1:18" ht="15.75" x14ac:dyDescent="0.25">
      <c r="A23" s="20"/>
      <c r="B23" s="43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</row>
    <row r="24" spans="1:18" ht="15.75" x14ac:dyDescent="0.25">
      <c r="A24" s="20"/>
      <c r="B24" s="20"/>
      <c r="C24" s="20"/>
      <c r="D24" s="20"/>
      <c r="E24" s="21"/>
      <c r="F24" s="21"/>
      <c r="G24" s="21"/>
      <c r="H24" s="21"/>
      <c r="I24" s="21"/>
      <c r="J24" s="20"/>
      <c r="K24" s="20"/>
      <c r="L24" s="20"/>
      <c r="M24" s="20"/>
      <c r="N24" s="20"/>
      <c r="O24" s="20"/>
      <c r="P24" s="20"/>
      <c r="Q24" s="20"/>
      <c r="R24" s="20"/>
    </row>
    <row r="25" spans="1:18" ht="15.75" x14ac:dyDescent="0.25">
      <c r="A25" s="20"/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20"/>
    </row>
  </sheetData>
  <mergeCells count="23">
    <mergeCell ref="B20:R20"/>
    <mergeCell ref="B23:R23"/>
    <mergeCell ref="B19:R19"/>
    <mergeCell ref="A1:R1"/>
    <mergeCell ref="A2:A4"/>
    <mergeCell ref="P2:Q2"/>
    <mergeCell ref="R2:R4"/>
    <mergeCell ref="B9:R9"/>
    <mergeCell ref="Q3:Q4"/>
    <mergeCell ref="B5:R5"/>
    <mergeCell ref="B12:R12"/>
    <mergeCell ref="B13:R13"/>
    <mergeCell ref="F3:G3"/>
    <mergeCell ref="H3:I3"/>
    <mergeCell ref="J3:K3"/>
    <mergeCell ref="L3:M3"/>
    <mergeCell ref="N3:O3"/>
    <mergeCell ref="P3:P4"/>
    <mergeCell ref="B2:B4"/>
    <mergeCell ref="C2:C4"/>
    <mergeCell ref="D2:D4"/>
    <mergeCell ref="E2:G2"/>
    <mergeCell ref="H2:O2"/>
  </mergeCells>
  <pageMargins left="0.59055118110236227" right="0.59055118110236227" top="0.59055118110236227" bottom="0.59055118110236227" header="0.31496062992125984" footer="0.31496062992125984"/>
  <pageSetup paperSize="9" scale="6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R33"/>
  <sheetViews>
    <sheetView view="pageLayout" zoomScaleNormal="100" workbookViewId="0">
      <selection sqref="A1:R1"/>
    </sheetView>
  </sheetViews>
  <sheetFormatPr defaultRowHeight="15.75" x14ac:dyDescent="0.2"/>
  <cols>
    <col min="1" max="1" width="6.140625" style="15" customWidth="1"/>
    <col min="2" max="2" width="47" style="15" customWidth="1"/>
    <col min="3" max="3" width="9.140625" style="15"/>
    <col min="4" max="4" width="7.28515625" style="15" customWidth="1"/>
    <col min="5" max="13" width="9.140625" style="15" customWidth="1"/>
    <col min="14" max="14" width="9.140625" style="15"/>
    <col min="15" max="15" width="10.7109375" style="15" customWidth="1"/>
    <col min="16" max="17" width="9.140625" style="15" customWidth="1"/>
    <col min="18" max="18" width="22" style="15" customWidth="1"/>
    <col min="19" max="16384" width="9.140625" style="15"/>
  </cols>
  <sheetData>
    <row r="1" spans="1:18" ht="41.25" customHeight="1" x14ac:dyDescent="0.2">
      <c r="A1" s="452" t="s">
        <v>512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</row>
    <row r="2" spans="1:18" ht="126" x14ac:dyDescent="0.2">
      <c r="A2" s="85" t="s">
        <v>0</v>
      </c>
      <c r="B2" s="85" t="s">
        <v>1</v>
      </c>
      <c r="C2" s="448" t="s">
        <v>293</v>
      </c>
      <c r="D2" s="448" t="s">
        <v>3</v>
      </c>
      <c r="E2" s="322" t="s">
        <v>4</v>
      </c>
      <c r="F2" s="456"/>
      <c r="G2" s="447"/>
      <c r="H2" s="322" t="s">
        <v>423</v>
      </c>
      <c r="I2" s="456"/>
      <c r="J2" s="456"/>
      <c r="K2" s="456"/>
      <c r="L2" s="456"/>
      <c r="M2" s="456"/>
      <c r="N2" s="456"/>
      <c r="O2" s="447"/>
      <c r="P2" s="322" t="s">
        <v>5</v>
      </c>
      <c r="Q2" s="447"/>
      <c r="R2" s="85" t="s">
        <v>6</v>
      </c>
    </row>
    <row r="3" spans="1:18" x14ac:dyDescent="0.2">
      <c r="A3" s="268"/>
      <c r="B3" s="268"/>
      <c r="C3" s="449"/>
      <c r="D3" s="449"/>
      <c r="E3" s="250">
        <v>2014</v>
      </c>
      <c r="F3" s="322">
        <v>2015</v>
      </c>
      <c r="G3" s="447"/>
      <c r="H3" s="322" t="s">
        <v>7</v>
      </c>
      <c r="I3" s="447"/>
      <c r="J3" s="322" t="s">
        <v>8</v>
      </c>
      <c r="K3" s="447"/>
      <c r="L3" s="322" t="s">
        <v>9</v>
      </c>
      <c r="M3" s="447"/>
      <c r="N3" s="322" t="s">
        <v>10</v>
      </c>
      <c r="O3" s="447"/>
      <c r="P3" s="85">
        <v>2017</v>
      </c>
      <c r="Q3" s="85">
        <v>2018</v>
      </c>
      <c r="R3" s="268"/>
    </row>
    <row r="4" spans="1:18" x14ac:dyDescent="0.2">
      <c r="A4" s="269"/>
      <c r="B4" s="269"/>
      <c r="C4" s="450"/>
      <c r="D4" s="450"/>
      <c r="E4" s="250" t="s">
        <v>11</v>
      </c>
      <c r="F4" s="250" t="s">
        <v>12</v>
      </c>
      <c r="G4" s="250" t="s">
        <v>11</v>
      </c>
      <c r="H4" s="250" t="s">
        <v>12</v>
      </c>
      <c r="I4" s="250" t="s">
        <v>11</v>
      </c>
      <c r="J4" s="250" t="s">
        <v>12</v>
      </c>
      <c r="K4" s="250" t="s">
        <v>11</v>
      </c>
      <c r="L4" s="250" t="s">
        <v>12</v>
      </c>
      <c r="M4" s="250" t="s">
        <v>11</v>
      </c>
      <c r="N4" s="250" t="s">
        <v>12</v>
      </c>
      <c r="O4" s="250" t="s">
        <v>11</v>
      </c>
      <c r="P4" s="269"/>
      <c r="Q4" s="269"/>
      <c r="R4" s="269"/>
    </row>
    <row r="5" spans="1:18" x14ac:dyDescent="0.2">
      <c r="A5" s="322" t="s">
        <v>406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4"/>
    </row>
    <row r="6" spans="1:18" ht="28.5" customHeight="1" x14ac:dyDescent="0.2">
      <c r="A6" s="250"/>
      <c r="B6" s="250" t="s">
        <v>407</v>
      </c>
      <c r="C6" s="207" t="s">
        <v>53</v>
      </c>
      <c r="D6" s="207"/>
      <c r="E6" s="207">
        <v>0.46</v>
      </c>
      <c r="F6" s="207">
        <v>0.56000000000000005</v>
      </c>
      <c r="G6" s="207">
        <v>0.56000000000000005</v>
      </c>
      <c r="H6" s="207">
        <v>0.6</v>
      </c>
      <c r="I6" s="207">
        <v>0</v>
      </c>
      <c r="J6" s="207">
        <v>0.6</v>
      </c>
      <c r="K6" s="207">
        <v>0</v>
      </c>
      <c r="L6" s="207">
        <v>0.6</v>
      </c>
      <c r="M6" s="207">
        <v>0.6</v>
      </c>
      <c r="N6" s="190">
        <v>0.6</v>
      </c>
      <c r="O6" s="207">
        <v>1.45</v>
      </c>
      <c r="P6" s="207">
        <v>0</v>
      </c>
      <c r="Q6" s="207">
        <v>0</v>
      </c>
      <c r="R6" s="207"/>
    </row>
    <row r="7" spans="1:18" ht="42.75" customHeight="1" x14ac:dyDescent="0.2">
      <c r="A7" s="250"/>
      <c r="B7" s="250" t="s">
        <v>408</v>
      </c>
      <c r="C7" s="207" t="s">
        <v>53</v>
      </c>
      <c r="D7" s="207"/>
      <c r="E7" s="207">
        <v>47</v>
      </c>
      <c r="F7" s="207">
        <v>37</v>
      </c>
      <c r="G7" s="207">
        <v>37</v>
      </c>
      <c r="H7" s="207" t="s">
        <v>409</v>
      </c>
      <c r="I7" s="207">
        <v>0</v>
      </c>
      <c r="J7" s="207" t="s">
        <v>409</v>
      </c>
      <c r="K7" s="207">
        <v>0</v>
      </c>
      <c r="L7" s="207" t="s">
        <v>409</v>
      </c>
      <c r="M7" s="207">
        <v>0</v>
      </c>
      <c r="N7" s="190" t="s">
        <v>409</v>
      </c>
      <c r="O7" s="207">
        <v>20</v>
      </c>
      <c r="P7" s="207">
        <v>0</v>
      </c>
      <c r="Q7" s="207">
        <v>0</v>
      </c>
      <c r="R7" s="207"/>
    </row>
    <row r="8" spans="1:18" x14ac:dyDescent="0.2">
      <c r="A8" s="322" t="s">
        <v>301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4"/>
    </row>
    <row r="9" spans="1:18" x14ac:dyDescent="0.2">
      <c r="A9" s="322" t="s">
        <v>316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4"/>
    </row>
    <row r="10" spans="1:18" ht="45.75" customHeight="1" x14ac:dyDescent="0.2">
      <c r="A10" s="271" t="s">
        <v>110</v>
      </c>
      <c r="B10" s="250" t="s">
        <v>302</v>
      </c>
      <c r="C10" s="250" t="s">
        <v>303</v>
      </c>
      <c r="D10" s="250">
        <v>0.1</v>
      </c>
      <c r="E10" s="250">
        <v>10</v>
      </c>
      <c r="F10" s="250">
        <v>14</v>
      </c>
      <c r="G10" s="250">
        <v>14</v>
      </c>
      <c r="H10" s="250">
        <v>14</v>
      </c>
      <c r="I10" s="250">
        <v>14</v>
      </c>
      <c r="J10" s="250">
        <v>14</v>
      </c>
      <c r="K10" s="250">
        <v>14</v>
      </c>
      <c r="L10" s="250">
        <v>14</v>
      </c>
      <c r="M10" s="250">
        <v>14</v>
      </c>
      <c r="N10" s="250">
        <v>14</v>
      </c>
      <c r="O10" s="250">
        <v>14</v>
      </c>
      <c r="P10" s="250">
        <v>0</v>
      </c>
      <c r="Q10" s="250">
        <v>0</v>
      </c>
      <c r="R10" s="250"/>
    </row>
    <row r="11" spans="1:18" ht="45" customHeight="1" x14ac:dyDescent="0.2">
      <c r="A11" s="271" t="s">
        <v>294</v>
      </c>
      <c r="B11" s="250" t="s">
        <v>304</v>
      </c>
      <c r="C11" s="250" t="s">
        <v>143</v>
      </c>
      <c r="D11" s="250">
        <v>0.2</v>
      </c>
      <c r="E11" s="250">
        <v>4161</v>
      </c>
      <c r="F11" s="250">
        <v>3606</v>
      </c>
      <c r="G11" s="250">
        <v>3606</v>
      </c>
      <c r="H11" s="250" t="s">
        <v>410</v>
      </c>
      <c r="I11" s="250">
        <v>0</v>
      </c>
      <c r="J11" s="250" t="s">
        <v>410</v>
      </c>
      <c r="K11" s="250">
        <v>0</v>
      </c>
      <c r="L11" s="250" t="s">
        <v>410</v>
      </c>
      <c r="M11" s="250">
        <v>0</v>
      </c>
      <c r="N11" s="250" t="s">
        <v>410</v>
      </c>
      <c r="O11" s="250">
        <v>5409</v>
      </c>
      <c r="P11" s="250">
        <v>0</v>
      </c>
      <c r="Q11" s="250">
        <v>0</v>
      </c>
      <c r="R11" s="250"/>
    </row>
    <row r="12" spans="1:18" ht="44.25" customHeight="1" x14ac:dyDescent="0.2">
      <c r="A12" s="271" t="s">
        <v>295</v>
      </c>
      <c r="B12" s="250" t="s">
        <v>305</v>
      </c>
      <c r="C12" s="250" t="s">
        <v>53</v>
      </c>
      <c r="D12" s="250">
        <v>0.2</v>
      </c>
      <c r="E12" s="250">
        <v>47</v>
      </c>
      <c r="F12" s="250">
        <v>37</v>
      </c>
      <c r="G12" s="250">
        <v>37</v>
      </c>
      <c r="H12" s="250" t="s">
        <v>409</v>
      </c>
      <c r="I12" s="103">
        <v>0</v>
      </c>
      <c r="J12" s="103" t="s">
        <v>409</v>
      </c>
      <c r="K12" s="103">
        <v>0</v>
      </c>
      <c r="L12" s="250" t="s">
        <v>409</v>
      </c>
      <c r="M12" s="250">
        <v>0</v>
      </c>
      <c r="N12" s="250" t="s">
        <v>409</v>
      </c>
      <c r="O12" s="250">
        <v>20</v>
      </c>
      <c r="P12" s="250">
        <v>0</v>
      </c>
      <c r="Q12" s="250">
        <v>0</v>
      </c>
      <c r="R12" s="250"/>
    </row>
    <row r="13" spans="1:18" ht="78.75" customHeight="1" x14ac:dyDescent="0.2">
      <c r="A13" s="271" t="s">
        <v>296</v>
      </c>
      <c r="B13" s="250" t="s">
        <v>306</v>
      </c>
      <c r="C13" s="250" t="s">
        <v>307</v>
      </c>
      <c r="D13" s="250">
        <v>0.1</v>
      </c>
      <c r="E13" s="250">
        <v>24</v>
      </c>
      <c r="F13" s="250">
        <v>24</v>
      </c>
      <c r="G13" s="250">
        <v>24</v>
      </c>
      <c r="H13" s="250">
        <v>0</v>
      </c>
      <c r="I13" s="250">
        <v>0</v>
      </c>
      <c r="J13" s="250">
        <v>0</v>
      </c>
      <c r="K13" s="250">
        <v>0</v>
      </c>
      <c r="L13" s="250">
        <v>0</v>
      </c>
      <c r="M13" s="250">
        <v>0</v>
      </c>
      <c r="N13" s="250">
        <v>0</v>
      </c>
      <c r="O13" s="250">
        <v>0</v>
      </c>
      <c r="P13" s="250">
        <v>0</v>
      </c>
      <c r="Q13" s="250">
        <v>0</v>
      </c>
      <c r="R13" s="250"/>
    </row>
    <row r="14" spans="1:18" ht="46.5" customHeight="1" x14ac:dyDescent="0.2">
      <c r="A14" s="271" t="s">
        <v>502</v>
      </c>
      <c r="B14" s="250" t="s">
        <v>507</v>
      </c>
      <c r="C14" s="76" t="s">
        <v>303</v>
      </c>
      <c r="D14" s="76">
        <v>0.1</v>
      </c>
      <c r="E14" s="76">
        <v>0</v>
      </c>
      <c r="F14" s="76">
        <v>0</v>
      </c>
      <c r="G14" s="76">
        <v>15</v>
      </c>
      <c r="H14" s="76">
        <v>24</v>
      </c>
      <c r="I14" s="76">
        <v>24</v>
      </c>
      <c r="J14" s="76">
        <v>24</v>
      </c>
      <c r="K14" s="76">
        <v>55</v>
      </c>
      <c r="L14" s="76">
        <v>24</v>
      </c>
      <c r="M14" s="76">
        <v>55</v>
      </c>
      <c r="N14" s="76">
        <v>24</v>
      </c>
      <c r="O14" s="76">
        <v>60</v>
      </c>
      <c r="P14" s="76">
        <v>0</v>
      </c>
      <c r="Q14" s="76">
        <v>0</v>
      </c>
      <c r="R14" s="76"/>
    </row>
    <row r="15" spans="1:18" x14ac:dyDescent="0.2">
      <c r="A15" s="322" t="s">
        <v>315</v>
      </c>
      <c r="B15" s="323"/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4"/>
    </row>
    <row r="16" spans="1:18" x14ac:dyDescent="0.2">
      <c r="A16" s="453" t="s">
        <v>317</v>
      </c>
      <c r="B16" s="454"/>
      <c r="C16" s="454"/>
      <c r="D16" s="454"/>
      <c r="E16" s="454"/>
      <c r="F16" s="454"/>
      <c r="G16" s="454"/>
      <c r="H16" s="454"/>
      <c r="I16" s="454"/>
      <c r="J16" s="454"/>
      <c r="K16" s="454"/>
      <c r="L16" s="454"/>
      <c r="M16" s="454"/>
      <c r="N16" s="454"/>
      <c r="O16" s="454"/>
      <c r="P16" s="454"/>
      <c r="Q16" s="454"/>
      <c r="R16" s="455"/>
    </row>
    <row r="17" spans="1:18" ht="31.5" x14ac:dyDescent="0.2">
      <c r="A17" s="271" t="s">
        <v>308</v>
      </c>
      <c r="B17" s="250" t="s">
        <v>309</v>
      </c>
      <c r="C17" s="250" t="s">
        <v>310</v>
      </c>
      <c r="D17" s="250">
        <v>0.1</v>
      </c>
      <c r="E17" s="250">
        <v>11</v>
      </c>
      <c r="F17" s="250">
        <v>13</v>
      </c>
      <c r="G17" s="250">
        <v>13</v>
      </c>
      <c r="H17" s="270">
        <v>13</v>
      </c>
      <c r="I17" s="250">
        <v>0</v>
      </c>
      <c r="J17" s="270">
        <v>13</v>
      </c>
      <c r="K17" s="270">
        <v>0</v>
      </c>
      <c r="L17" s="270">
        <v>13</v>
      </c>
      <c r="M17" s="250">
        <v>13</v>
      </c>
      <c r="N17" s="207">
        <v>13</v>
      </c>
      <c r="O17" s="207">
        <v>13</v>
      </c>
      <c r="P17" s="207">
        <v>0</v>
      </c>
      <c r="Q17" s="207">
        <v>0</v>
      </c>
      <c r="R17" s="250"/>
    </row>
    <row r="18" spans="1:18" ht="34.5" customHeight="1" x14ac:dyDescent="0.2">
      <c r="A18" s="271" t="s">
        <v>311</v>
      </c>
      <c r="B18" s="250" t="s">
        <v>312</v>
      </c>
      <c r="C18" s="250" t="s">
        <v>313</v>
      </c>
      <c r="D18" s="250">
        <v>0.1</v>
      </c>
      <c r="E18" s="250">
        <v>10</v>
      </c>
      <c r="F18" s="250">
        <v>10</v>
      </c>
      <c r="G18" s="250">
        <v>10</v>
      </c>
      <c r="H18" s="250">
        <v>0</v>
      </c>
      <c r="I18" s="250">
        <v>0</v>
      </c>
      <c r="J18" s="250">
        <v>0</v>
      </c>
      <c r="K18" s="103">
        <v>0</v>
      </c>
      <c r="L18" s="250">
        <v>0</v>
      </c>
      <c r="M18" s="250">
        <v>0</v>
      </c>
      <c r="N18" s="207">
        <v>0</v>
      </c>
      <c r="O18" s="207">
        <v>0</v>
      </c>
      <c r="P18" s="207">
        <v>0</v>
      </c>
      <c r="Q18" s="207">
        <v>0</v>
      </c>
      <c r="R18" s="250"/>
    </row>
    <row r="19" spans="1:18" ht="123" customHeight="1" x14ac:dyDescent="0.2">
      <c r="A19" s="271" t="s">
        <v>538</v>
      </c>
      <c r="B19" s="250" t="s">
        <v>539</v>
      </c>
      <c r="C19" s="250" t="s">
        <v>313</v>
      </c>
      <c r="D19" s="250">
        <v>0.1</v>
      </c>
      <c r="E19" s="250">
        <v>3</v>
      </c>
      <c r="F19" s="250">
        <v>0</v>
      </c>
      <c r="G19" s="250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  <c r="N19" s="103">
        <v>0</v>
      </c>
      <c r="O19" s="250">
        <v>0</v>
      </c>
      <c r="P19" s="250">
        <v>0</v>
      </c>
      <c r="Q19" s="250">
        <v>0</v>
      </c>
      <c r="R19" s="250"/>
    </row>
    <row r="20" spans="1:18" ht="18.75" x14ac:dyDescent="0.2">
      <c r="A20" s="39"/>
      <c r="B20" s="40"/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</row>
    <row r="21" spans="1:18" ht="18.75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40"/>
      <c r="P21" s="40"/>
      <c r="Q21" s="40"/>
      <c r="R21" s="40"/>
    </row>
    <row r="22" spans="1:18" ht="18.75" x14ac:dyDescent="0.2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1"/>
      <c r="O22" s="40"/>
      <c r="P22" s="40"/>
      <c r="Q22" s="40"/>
      <c r="R22" s="40"/>
    </row>
    <row r="23" spans="1:18" ht="18.7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1:18" ht="18.7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</row>
    <row r="25" spans="1:18" ht="18.75" x14ac:dyDescent="0.2">
      <c r="A25" s="40"/>
      <c r="B25" s="40"/>
      <c r="C25" s="40"/>
      <c r="D25" s="40"/>
      <c r="E25" s="40"/>
      <c r="F25" s="40"/>
      <c r="G25" s="41"/>
      <c r="H25" s="41"/>
      <c r="I25" s="41"/>
      <c r="J25" s="41"/>
      <c r="K25" s="42"/>
      <c r="L25" s="41"/>
      <c r="M25" s="41"/>
      <c r="N25" s="41"/>
      <c r="O25" s="40"/>
      <c r="P25" s="40"/>
      <c r="Q25" s="40"/>
      <c r="R25" s="40"/>
    </row>
    <row r="26" spans="1:18" ht="18.75" x14ac:dyDescent="0.2">
      <c r="A26" s="40"/>
      <c r="B26" s="43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18" x14ac:dyDescent="0.2">
      <c r="B27" s="44"/>
    </row>
    <row r="33" spans="1:18" x14ac:dyDescent="0.2">
      <c r="A33" s="316"/>
      <c r="B33" s="316"/>
      <c r="Q33" s="317"/>
      <c r="R33" s="317"/>
    </row>
  </sheetData>
  <mergeCells count="19">
    <mergeCell ref="A33:B33"/>
    <mergeCell ref="Q33:R33"/>
    <mergeCell ref="A1:R1"/>
    <mergeCell ref="A5:R5"/>
    <mergeCell ref="A8:R8"/>
    <mergeCell ref="A9:R9"/>
    <mergeCell ref="A15:R15"/>
    <mergeCell ref="A16:R16"/>
    <mergeCell ref="F3:G3"/>
    <mergeCell ref="H2:O2"/>
    <mergeCell ref="P2:Q2"/>
    <mergeCell ref="E2:G2"/>
    <mergeCell ref="H3:I3"/>
    <mergeCell ref="J3:K3"/>
    <mergeCell ref="L3:M3"/>
    <mergeCell ref="N3:O3"/>
    <mergeCell ref="C2:C4"/>
    <mergeCell ref="D2:D4"/>
    <mergeCell ref="C20:R20"/>
  </mergeCells>
  <pageMargins left="0.59055118110236227" right="0.59055118110236227" top="0.59055118110236227" bottom="0.59055118110236227" header="0.31496062992125984" footer="0.31496062992125984"/>
  <pageSetup paperSize="9" scale="64" firstPageNumber="5" fitToHeight="0" orientation="landscape" useFirstPageNumber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9"/>
  <sheetViews>
    <sheetView tabSelected="1" zoomScaleNormal="100" workbookViewId="0">
      <selection sqref="A1:R1"/>
    </sheetView>
  </sheetViews>
  <sheetFormatPr defaultColWidth="9.140625" defaultRowHeight="12.75" x14ac:dyDescent="0.2"/>
  <cols>
    <col min="1" max="1" width="5.7109375" style="38" customWidth="1"/>
    <col min="2" max="2" width="29.28515625" style="36" customWidth="1"/>
    <col min="3" max="3" width="6.7109375" style="36" customWidth="1"/>
    <col min="4" max="4" width="6.28515625" style="36" customWidth="1"/>
    <col min="5" max="5" width="11.42578125" style="36" bestFit="1" customWidth="1"/>
    <col min="6" max="17" width="9.140625" style="36"/>
    <col min="18" max="18" width="27.42578125" style="36" customWidth="1"/>
    <col min="19" max="16384" width="9.140625" style="36"/>
  </cols>
  <sheetData>
    <row r="1" spans="1:18" ht="48.75" customHeight="1" x14ac:dyDescent="0.2">
      <c r="A1" s="459" t="s">
        <v>543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</row>
    <row r="2" spans="1:18" s="37" customFormat="1" ht="15.75" x14ac:dyDescent="0.2">
      <c r="A2" s="457" t="s">
        <v>0</v>
      </c>
      <c r="B2" s="407" t="s">
        <v>1</v>
      </c>
      <c r="C2" s="407" t="s">
        <v>293</v>
      </c>
      <c r="D2" s="407" t="s">
        <v>3</v>
      </c>
      <c r="E2" s="407" t="s">
        <v>4</v>
      </c>
      <c r="F2" s="407"/>
      <c r="G2" s="407"/>
      <c r="H2" s="407" t="s">
        <v>474</v>
      </c>
      <c r="I2" s="407"/>
      <c r="J2" s="407"/>
      <c r="K2" s="407"/>
      <c r="L2" s="407"/>
      <c r="M2" s="407"/>
      <c r="N2" s="407"/>
      <c r="O2" s="407"/>
      <c r="P2" s="407" t="s">
        <v>5</v>
      </c>
      <c r="Q2" s="407"/>
      <c r="R2" s="407" t="s">
        <v>475</v>
      </c>
    </row>
    <row r="3" spans="1:18" s="37" customFormat="1" ht="15.75" x14ac:dyDescent="0.2">
      <c r="A3" s="457"/>
      <c r="B3" s="407"/>
      <c r="C3" s="407"/>
      <c r="D3" s="407"/>
      <c r="E3" s="250">
        <v>2014</v>
      </c>
      <c r="F3" s="407">
        <v>2015</v>
      </c>
      <c r="G3" s="407"/>
      <c r="H3" s="407" t="s">
        <v>229</v>
      </c>
      <c r="I3" s="407"/>
      <c r="J3" s="407" t="s">
        <v>230</v>
      </c>
      <c r="K3" s="407"/>
      <c r="L3" s="407" t="s">
        <v>9</v>
      </c>
      <c r="M3" s="407"/>
      <c r="N3" s="407" t="s">
        <v>10</v>
      </c>
      <c r="O3" s="407"/>
      <c r="P3" s="407" t="s">
        <v>468</v>
      </c>
      <c r="Q3" s="407" t="s">
        <v>469</v>
      </c>
      <c r="R3" s="407"/>
    </row>
    <row r="4" spans="1:18" s="37" customFormat="1" ht="15.75" x14ac:dyDescent="0.2">
      <c r="A4" s="457"/>
      <c r="B4" s="407"/>
      <c r="C4" s="407"/>
      <c r="D4" s="407"/>
      <c r="E4" s="250" t="s">
        <v>11</v>
      </c>
      <c r="F4" s="250" t="s">
        <v>12</v>
      </c>
      <c r="G4" s="250" t="s">
        <v>11</v>
      </c>
      <c r="H4" s="250" t="s">
        <v>12</v>
      </c>
      <c r="I4" s="250" t="s">
        <v>11</v>
      </c>
      <c r="J4" s="250" t="s">
        <v>12</v>
      </c>
      <c r="K4" s="250" t="s">
        <v>11</v>
      </c>
      <c r="L4" s="250" t="s">
        <v>12</v>
      </c>
      <c r="M4" s="250" t="s">
        <v>11</v>
      </c>
      <c r="N4" s="250" t="s">
        <v>12</v>
      </c>
      <c r="O4" s="250" t="s">
        <v>11</v>
      </c>
      <c r="P4" s="407"/>
      <c r="Q4" s="407"/>
      <c r="R4" s="407"/>
    </row>
    <row r="5" spans="1:18" ht="15.75" x14ac:dyDescent="0.2">
      <c r="A5" s="271">
        <v>1</v>
      </c>
      <c r="B5" s="458" t="s">
        <v>476</v>
      </c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</row>
    <row r="6" spans="1:18" ht="15.75" x14ac:dyDescent="0.2">
      <c r="A6" s="271"/>
      <c r="B6" s="250" t="s">
        <v>477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</row>
    <row r="7" spans="1:18" ht="15.75" x14ac:dyDescent="0.2">
      <c r="A7" s="271" t="s">
        <v>110</v>
      </c>
      <c r="B7" s="407" t="s">
        <v>478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</row>
    <row r="8" spans="1:18" ht="146.25" customHeight="1" x14ac:dyDescent="0.2">
      <c r="A8" s="271" t="s">
        <v>113</v>
      </c>
      <c r="B8" s="250" t="s">
        <v>479</v>
      </c>
      <c r="C8" s="250"/>
      <c r="D8" s="250">
        <v>0.2</v>
      </c>
      <c r="E8" s="250">
        <v>0</v>
      </c>
      <c r="F8" s="250">
        <v>0</v>
      </c>
      <c r="G8" s="250">
        <v>0</v>
      </c>
      <c r="H8" s="250">
        <v>0</v>
      </c>
      <c r="I8" s="250">
        <v>0</v>
      </c>
      <c r="J8" s="250">
        <v>0</v>
      </c>
      <c r="K8" s="250">
        <v>0</v>
      </c>
      <c r="L8" s="250">
        <v>0</v>
      </c>
      <c r="M8" s="250">
        <v>0</v>
      </c>
      <c r="N8" s="250">
        <v>0</v>
      </c>
      <c r="O8" s="250">
        <v>0</v>
      </c>
      <c r="P8" s="250">
        <v>0</v>
      </c>
      <c r="Q8" s="250">
        <v>0</v>
      </c>
      <c r="R8" s="250"/>
    </row>
    <row r="9" spans="1:18" ht="31.5" x14ac:dyDescent="0.2">
      <c r="A9" s="271"/>
      <c r="B9" s="250" t="s">
        <v>480</v>
      </c>
      <c r="C9" s="250" t="s">
        <v>197</v>
      </c>
      <c r="D9" s="250"/>
      <c r="E9" s="250">
        <v>0</v>
      </c>
      <c r="F9" s="250">
        <v>275</v>
      </c>
      <c r="G9" s="250">
        <v>295</v>
      </c>
      <c r="H9" s="250">
        <v>0</v>
      </c>
      <c r="I9" s="250">
        <v>0</v>
      </c>
      <c r="J9" s="250">
        <v>0</v>
      </c>
      <c r="K9" s="250">
        <v>0</v>
      </c>
      <c r="L9" s="250">
        <v>0</v>
      </c>
      <c r="M9" s="250">
        <v>0</v>
      </c>
      <c r="N9" s="250">
        <v>0</v>
      </c>
      <c r="O9" s="250">
        <v>0</v>
      </c>
      <c r="P9" s="250">
        <v>0</v>
      </c>
      <c r="Q9" s="250">
        <v>0</v>
      </c>
      <c r="R9" s="250"/>
    </row>
    <row r="10" spans="1:18" ht="31.5" x14ac:dyDescent="0.2">
      <c r="A10" s="271"/>
      <c r="B10" s="250" t="s">
        <v>481</v>
      </c>
      <c r="C10" s="250" t="s">
        <v>482</v>
      </c>
      <c r="D10" s="250"/>
      <c r="E10" s="250">
        <v>0</v>
      </c>
      <c r="F10" s="250">
        <v>4180.4799999999996</v>
      </c>
      <c r="G10" s="250">
        <v>4143.1499999999996</v>
      </c>
      <c r="H10" s="250">
        <v>0</v>
      </c>
      <c r="I10" s="250">
        <v>0</v>
      </c>
      <c r="J10" s="250">
        <v>0</v>
      </c>
      <c r="K10" s="250">
        <v>0</v>
      </c>
      <c r="L10" s="250">
        <v>0</v>
      </c>
      <c r="M10" s="250">
        <v>0</v>
      </c>
      <c r="N10" s="250">
        <v>0</v>
      </c>
      <c r="O10" s="250">
        <v>0</v>
      </c>
      <c r="P10" s="250">
        <v>0</v>
      </c>
      <c r="Q10" s="250">
        <v>0</v>
      </c>
      <c r="R10" s="250"/>
    </row>
    <row r="11" spans="1:18" ht="15.75" x14ac:dyDescent="0.2">
      <c r="A11" s="271"/>
      <c r="B11" s="250" t="s">
        <v>483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</row>
    <row r="12" spans="1:18" ht="15.75" x14ac:dyDescent="0.2">
      <c r="A12" s="271" t="s">
        <v>294</v>
      </c>
      <c r="B12" s="407" t="s">
        <v>484</v>
      </c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</row>
    <row r="13" spans="1:18" ht="140.25" customHeight="1" x14ac:dyDescent="0.2">
      <c r="A13" s="457" t="s">
        <v>485</v>
      </c>
      <c r="B13" s="250" t="s">
        <v>486</v>
      </c>
      <c r="C13" s="250"/>
      <c r="D13" s="250">
        <v>0.2</v>
      </c>
      <c r="E13" s="250">
        <v>0</v>
      </c>
      <c r="F13" s="250">
        <v>0</v>
      </c>
      <c r="G13" s="250">
        <v>0</v>
      </c>
      <c r="H13" s="250">
        <v>0</v>
      </c>
      <c r="I13" s="250">
        <v>0</v>
      </c>
      <c r="J13" s="250">
        <v>0</v>
      </c>
      <c r="K13" s="250">
        <v>0</v>
      </c>
      <c r="L13" s="250">
        <v>0</v>
      </c>
      <c r="M13" s="250">
        <v>0</v>
      </c>
      <c r="N13" s="250">
        <v>0</v>
      </c>
      <c r="O13" s="250">
        <v>0</v>
      </c>
      <c r="P13" s="250">
        <v>0</v>
      </c>
      <c r="Q13" s="250">
        <v>0</v>
      </c>
      <c r="R13" s="250"/>
    </row>
    <row r="14" spans="1:18" ht="35.25" customHeight="1" x14ac:dyDescent="0.2">
      <c r="A14" s="457"/>
      <c r="B14" s="250" t="s">
        <v>487</v>
      </c>
      <c r="C14" s="250" t="s">
        <v>488</v>
      </c>
      <c r="D14" s="250"/>
      <c r="E14" s="250">
        <v>0</v>
      </c>
      <c r="F14" s="250">
        <v>0</v>
      </c>
      <c r="G14" s="250">
        <v>0</v>
      </c>
      <c r="H14" s="250">
        <v>0</v>
      </c>
      <c r="I14" s="250">
        <v>0</v>
      </c>
      <c r="J14" s="250">
        <v>0</v>
      </c>
      <c r="K14" s="250">
        <v>0</v>
      </c>
      <c r="L14" s="250">
        <v>0</v>
      </c>
      <c r="M14" s="250">
        <v>0</v>
      </c>
      <c r="N14" s="250">
        <v>0</v>
      </c>
      <c r="O14" s="250">
        <v>0</v>
      </c>
      <c r="P14" s="250">
        <v>0</v>
      </c>
      <c r="Q14" s="250">
        <v>0</v>
      </c>
      <c r="R14" s="250"/>
    </row>
    <row r="15" spans="1:18" ht="48" customHeight="1" x14ac:dyDescent="0.2">
      <c r="A15" s="457"/>
      <c r="B15" s="250" t="s">
        <v>489</v>
      </c>
      <c r="C15" s="250" t="s">
        <v>254</v>
      </c>
      <c r="D15" s="250"/>
      <c r="E15" s="250">
        <v>0</v>
      </c>
      <c r="F15" s="250">
        <v>0</v>
      </c>
      <c r="G15" s="250">
        <v>0</v>
      </c>
      <c r="H15" s="250">
        <v>0</v>
      </c>
      <c r="I15" s="250">
        <v>0</v>
      </c>
      <c r="J15" s="250">
        <v>0</v>
      </c>
      <c r="K15" s="250">
        <v>0</v>
      </c>
      <c r="L15" s="250">
        <v>0</v>
      </c>
      <c r="M15" s="250">
        <v>0</v>
      </c>
      <c r="N15" s="250">
        <v>0</v>
      </c>
      <c r="O15" s="250">
        <v>0</v>
      </c>
      <c r="P15" s="250">
        <v>0</v>
      </c>
      <c r="Q15" s="250">
        <v>0</v>
      </c>
      <c r="R15" s="250"/>
    </row>
    <row r="16" spans="1:18" ht="34.5" customHeight="1" x14ac:dyDescent="0.2">
      <c r="A16" s="457"/>
      <c r="B16" s="250" t="s">
        <v>490</v>
      </c>
      <c r="C16" s="250" t="s">
        <v>482</v>
      </c>
      <c r="D16" s="250"/>
      <c r="E16" s="250">
        <v>0</v>
      </c>
      <c r="F16" s="250">
        <v>0</v>
      </c>
      <c r="G16" s="250">
        <v>0</v>
      </c>
      <c r="H16" s="250">
        <v>0</v>
      </c>
      <c r="I16" s="250">
        <v>0</v>
      </c>
      <c r="J16" s="250">
        <v>0</v>
      </c>
      <c r="K16" s="250">
        <v>0</v>
      </c>
      <c r="L16" s="250">
        <v>0</v>
      </c>
      <c r="M16" s="250">
        <v>0</v>
      </c>
      <c r="N16" s="250">
        <v>0</v>
      </c>
      <c r="O16" s="250">
        <v>0</v>
      </c>
      <c r="P16" s="250">
        <v>0</v>
      </c>
      <c r="Q16" s="250">
        <v>0</v>
      </c>
      <c r="R16" s="250"/>
    </row>
    <row r="17" spans="1:18" ht="145.5" customHeight="1" x14ac:dyDescent="0.2">
      <c r="A17" s="457" t="s">
        <v>491</v>
      </c>
      <c r="B17" s="250" t="s">
        <v>492</v>
      </c>
      <c r="C17" s="250"/>
      <c r="D17" s="250">
        <v>0.2</v>
      </c>
      <c r="E17" s="250">
        <v>0</v>
      </c>
      <c r="F17" s="250">
        <v>0.2</v>
      </c>
      <c r="G17" s="250">
        <v>0</v>
      </c>
      <c r="H17" s="250">
        <v>0</v>
      </c>
      <c r="I17" s="250">
        <v>0</v>
      </c>
      <c r="J17" s="250">
        <v>0</v>
      </c>
      <c r="K17" s="250">
        <v>0</v>
      </c>
      <c r="L17" s="250">
        <v>0</v>
      </c>
      <c r="M17" s="250">
        <v>0</v>
      </c>
      <c r="N17" s="250">
        <v>0</v>
      </c>
      <c r="O17" s="250">
        <v>0</v>
      </c>
      <c r="P17" s="250">
        <v>0</v>
      </c>
      <c r="Q17" s="250">
        <v>0</v>
      </c>
      <c r="R17" s="250"/>
    </row>
    <row r="18" spans="1:18" ht="33" customHeight="1" x14ac:dyDescent="0.2">
      <c r="A18" s="457"/>
      <c r="B18" s="250" t="s">
        <v>487</v>
      </c>
      <c r="C18" s="250" t="s">
        <v>488</v>
      </c>
      <c r="D18" s="250"/>
      <c r="E18" s="250">
        <v>0</v>
      </c>
      <c r="F18" s="250">
        <v>153.4</v>
      </c>
      <c r="G18" s="250">
        <v>0</v>
      </c>
      <c r="H18" s="250">
        <v>0</v>
      </c>
      <c r="I18" s="250">
        <v>0</v>
      </c>
      <c r="J18" s="250">
        <v>0</v>
      </c>
      <c r="K18" s="250">
        <v>0</v>
      </c>
      <c r="L18" s="250">
        <v>0</v>
      </c>
      <c r="M18" s="250">
        <v>0</v>
      </c>
      <c r="N18" s="250">
        <v>0</v>
      </c>
      <c r="O18" s="250">
        <v>0</v>
      </c>
      <c r="P18" s="250">
        <v>0</v>
      </c>
      <c r="Q18" s="250">
        <v>0</v>
      </c>
      <c r="R18" s="250"/>
    </row>
    <row r="19" spans="1:18" ht="42.75" customHeight="1" x14ac:dyDescent="0.2">
      <c r="A19" s="457"/>
      <c r="B19" s="250" t="s">
        <v>489</v>
      </c>
      <c r="C19" s="250" t="s">
        <v>254</v>
      </c>
      <c r="D19" s="250"/>
      <c r="E19" s="250">
        <v>0</v>
      </c>
      <c r="F19" s="250">
        <v>12</v>
      </c>
      <c r="G19" s="250">
        <v>0</v>
      </c>
      <c r="H19" s="250">
        <v>0</v>
      </c>
      <c r="I19" s="250">
        <v>0</v>
      </c>
      <c r="J19" s="250">
        <v>0</v>
      </c>
      <c r="K19" s="250">
        <v>0</v>
      </c>
      <c r="L19" s="250">
        <v>0</v>
      </c>
      <c r="M19" s="250">
        <v>0</v>
      </c>
      <c r="N19" s="250">
        <v>0</v>
      </c>
      <c r="O19" s="250">
        <v>0</v>
      </c>
      <c r="P19" s="250">
        <v>0</v>
      </c>
      <c r="Q19" s="250">
        <v>0</v>
      </c>
      <c r="R19" s="250"/>
    </row>
    <row r="20" spans="1:18" ht="31.5" x14ac:dyDescent="0.2">
      <c r="A20" s="457"/>
      <c r="B20" s="250" t="s">
        <v>490</v>
      </c>
      <c r="C20" s="250" t="s">
        <v>482</v>
      </c>
      <c r="D20" s="250"/>
      <c r="E20" s="250">
        <v>0</v>
      </c>
      <c r="F20" s="250">
        <v>37568</v>
      </c>
      <c r="G20" s="250">
        <v>0</v>
      </c>
      <c r="H20" s="250">
        <v>0</v>
      </c>
      <c r="I20" s="250">
        <v>0</v>
      </c>
      <c r="J20" s="250">
        <v>0</v>
      </c>
      <c r="K20" s="250">
        <v>0</v>
      </c>
      <c r="L20" s="250">
        <v>0</v>
      </c>
      <c r="M20" s="250">
        <v>0</v>
      </c>
      <c r="N20" s="250">
        <v>0</v>
      </c>
      <c r="O20" s="250">
        <v>0</v>
      </c>
      <c r="P20" s="250">
        <v>0</v>
      </c>
      <c r="Q20" s="250">
        <v>0</v>
      </c>
      <c r="R20" s="250"/>
    </row>
    <row r="21" spans="1:18" ht="15.75" x14ac:dyDescent="0.2">
      <c r="A21" s="271" t="s">
        <v>295</v>
      </c>
      <c r="B21" s="407" t="s">
        <v>493</v>
      </c>
      <c r="C21" s="407"/>
      <c r="D21" s="407"/>
      <c r="E21" s="407"/>
      <c r="F21" s="407"/>
      <c r="G21" s="407"/>
      <c r="H21" s="407"/>
      <c r="I21" s="407"/>
      <c r="J21" s="407"/>
      <c r="K21" s="407"/>
      <c r="L21" s="407"/>
      <c r="M21" s="407"/>
      <c r="N21" s="407"/>
      <c r="O21" s="407"/>
      <c r="P21" s="407"/>
      <c r="Q21" s="407"/>
      <c r="R21" s="407"/>
    </row>
    <row r="22" spans="1:18" ht="93.75" customHeight="1" x14ac:dyDescent="0.2">
      <c r="A22" s="457" t="s">
        <v>494</v>
      </c>
      <c r="B22" s="250" t="s">
        <v>495</v>
      </c>
      <c r="C22" s="250"/>
      <c r="D22" s="250">
        <v>0.2</v>
      </c>
      <c r="E22" s="250">
        <v>0</v>
      </c>
      <c r="F22" s="250">
        <v>0</v>
      </c>
      <c r="G22" s="250">
        <v>0</v>
      </c>
      <c r="H22" s="250">
        <v>0</v>
      </c>
      <c r="I22" s="250">
        <v>0</v>
      </c>
      <c r="J22" s="250">
        <v>0</v>
      </c>
      <c r="K22" s="250">
        <v>0</v>
      </c>
      <c r="L22" s="250">
        <v>0</v>
      </c>
      <c r="M22" s="250">
        <v>0</v>
      </c>
      <c r="N22" s="250">
        <v>0</v>
      </c>
      <c r="O22" s="250">
        <v>0</v>
      </c>
      <c r="P22" s="250">
        <v>0</v>
      </c>
      <c r="Q22" s="250">
        <v>0</v>
      </c>
      <c r="R22" s="250"/>
    </row>
    <row r="23" spans="1:18" ht="46.5" customHeight="1" x14ac:dyDescent="0.2">
      <c r="A23" s="457"/>
      <c r="B23" s="250" t="s">
        <v>496</v>
      </c>
      <c r="C23" s="250" t="s">
        <v>497</v>
      </c>
      <c r="D23" s="250"/>
      <c r="E23" s="250">
        <v>0</v>
      </c>
      <c r="F23" s="250">
        <v>0</v>
      </c>
      <c r="G23" s="250">
        <v>0</v>
      </c>
      <c r="H23" s="250">
        <v>0</v>
      </c>
      <c r="I23" s="250">
        <v>0</v>
      </c>
      <c r="J23" s="250">
        <v>0</v>
      </c>
      <c r="K23" s="250">
        <v>0</v>
      </c>
      <c r="L23" s="250">
        <v>0</v>
      </c>
      <c r="M23" s="250">
        <v>0</v>
      </c>
      <c r="N23" s="250">
        <v>0</v>
      </c>
      <c r="O23" s="250">
        <v>0</v>
      </c>
      <c r="P23" s="250">
        <v>0</v>
      </c>
      <c r="Q23" s="250">
        <v>0</v>
      </c>
      <c r="R23" s="250"/>
    </row>
    <row r="24" spans="1:18" ht="15.75" x14ac:dyDescent="0.2">
      <c r="A24" s="271" t="s">
        <v>296</v>
      </c>
      <c r="B24" s="407" t="s">
        <v>498</v>
      </c>
      <c r="C24" s="407"/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</row>
    <row r="25" spans="1:18" ht="78.75" x14ac:dyDescent="0.2">
      <c r="A25" s="457" t="s">
        <v>499</v>
      </c>
      <c r="B25" s="250" t="s">
        <v>500</v>
      </c>
      <c r="C25" s="250"/>
      <c r="D25" s="250">
        <v>0.2</v>
      </c>
      <c r="E25" s="250">
        <v>0</v>
      </c>
      <c r="F25" s="250">
        <v>0</v>
      </c>
      <c r="G25" s="250">
        <v>0</v>
      </c>
      <c r="H25" s="250">
        <v>0</v>
      </c>
      <c r="I25" s="250">
        <v>0</v>
      </c>
      <c r="J25" s="250">
        <v>0</v>
      </c>
      <c r="K25" s="250">
        <v>0</v>
      </c>
      <c r="L25" s="250">
        <v>0</v>
      </c>
      <c r="M25" s="250">
        <v>0</v>
      </c>
      <c r="N25" s="250">
        <v>0</v>
      </c>
      <c r="O25" s="250">
        <v>0</v>
      </c>
      <c r="P25" s="250">
        <v>0</v>
      </c>
      <c r="Q25" s="250">
        <v>0</v>
      </c>
      <c r="R25" s="250"/>
    </row>
    <row r="26" spans="1:18" ht="47.25" x14ac:dyDescent="0.2">
      <c r="A26" s="457"/>
      <c r="B26" s="250" t="s">
        <v>501</v>
      </c>
      <c r="C26" s="250" t="s">
        <v>482</v>
      </c>
      <c r="D26" s="250"/>
      <c r="E26" s="250">
        <v>0</v>
      </c>
      <c r="F26" s="250">
        <v>0</v>
      </c>
      <c r="G26" s="250">
        <v>0</v>
      </c>
      <c r="H26" s="250">
        <v>0</v>
      </c>
      <c r="I26" s="250">
        <v>0</v>
      </c>
      <c r="J26" s="250">
        <v>0</v>
      </c>
      <c r="K26" s="250">
        <v>0</v>
      </c>
      <c r="L26" s="250">
        <v>0</v>
      </c>
      <c r="M26" s="250">
        <v>0</v>
      </c>
      <c r="N26" s="250">
        <v>0</v>
      </c>
      <c r="O26" s="250">
        <v>0</v>
      </c>
      <c r="P26" s="250">
        <v>0</v>
      </c>
      <c r="Q26" s="250">
        <v>0</v>
      </c>
      <c r="R26" s="250"/>
    </row>
    <row r="27" spans="1:18" ht="15.75" x14ac:dyDescent="0.2">
      <c r="A27" s="271" t="s">
        <v>502</v>
      </c>
      <c r="B27" s="407" t="s">
        <v>503</v>
      </c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</row>
    <row r="28" spans="1:18" ht="45.75" customHeight="1" x14ac:dyDescent="0.2">
      <c r="A28" s="457" t="s">
        <v>504</v>
      </c>
      <c r="B28" s="250" t="s">
        <v>505</v>
      </c>
      <c r="C28" s="250"/>
      <c r="D28" s="250">
        <v>0.2</v>
      </c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</row>
    <row r="29" spans="1:18" ht="50.25" customHeight="1" x14ac:dyDescent="0.2">
      <c r="A29" s="457"/>
      <c r="B29" s="250" t="s">
        <v>506</v>
      </c>
      <c r="C29" s="250" t="s">
        <v>288</v>
      </c>
      <c r="D29" s="250"/>
      <c r="E29" s="272">
        <v>4234.46</v>
      </c>
      <c r="F29" s="250">
        <v>3828.98</v>
      </c>
      <c r="G29" s="250">
        <v>3828.97</v>
      </c>
      <c r="H29" s="250">
        <v>4167.97</v>
      </c>
      <c r="I29" s="250">
        <v>253.04</v>
      </c>
      <c r="J29" s="250">
        <v>260</v>
      </c>
      <c r="K29" s="250">
        <v>260</v>
      </c>
      <c r="L29" s="250">
        <v>260</v>
      </c>
      <c r="M29" s="250">
        <v>260</v>
      </c>
      <c r="N29" s="250">
        <v>260</v>
      </c>
      <c r="O29" s="250">
        <v>260</v>
      </c>
      <c r="P29" s="272">
        <v>0</v>
      </c>
      <c r="Q29" s="272">
        <v>0</v>
      </c>
      <c r="R29" s="250"/>
    </row>
  </sheetData>
  <mergeCells count="27">
    <mergeCell ref="A1:R1"/>
    <mergeCell ref="A2:A4"/>
    <mergeCell ref="B2:B4"/>
    <mergeCell ref="C2:C4"/>
    <mergeCell ref="D2:D4"/>
    <mergeCell ref="E2:G2"/>
    <mergeCell ref="H2:O2"/>
    <mergeCell ref="P2:Q2"/>
    <mergeCell ref="R2:R4"/>
    <mergeCell ref="H3:I3"/>
    <mergeCell ref="J3:K3"/>
    <mergeCell ref="L3:M3"/>
    <mergeCell ref="N3:O3"/>
    <mergeCell ref="P3:P4"/>
    <mergeCell ref="B27:R27"/>
    <mergeCell ref="A28:A29"/>
    <mergeCell ref="Q3:Q4"/>
    <mergeCell ref="B5:R5"/>
    <mergeCell ref="B7:R7"/>
    <mergeCell ref="B12:R12"/>
    <mergeCell ref="A13:A16"/>
    <mergeCell ref="A17:A20"/>
    <mergeCell ref="F3:G3"/>
    <mergeCell ref="B21:R21"/>
    <mergeCell ref="A22:A23"/>
    <mergeCell ref="B24:R24"/>
    <mergeCell ref="A25:A26"/>
  </mergeCells>
  <pageMargins left="0.59055118110236227" right="0.59055118110236227" top="0.59055118110236227" bottom="0.59055118110236227" header="0.31496062992125984" footer="0.31496062992125984"/>
  <pageSetup paperSize="9" scale="69" firstPageNumber="3" fitToHeight="0" orientation="landscape" useFirstPageNumber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view="pageLayout" zoomScaleNormal="100" workbookViewId="0">
      <selection activeCell="B17" sqref="B17:B18"/>
    </sheetView>
  </sheetViews>
  <sheetFormatPr defaultRowHeight="12.75" x14ac:dyDescent="0.2"/>
  <cols>
    <col min="1" max="1" width="16.5703125" customWidth="1"/>
    <col min="2" max="2" width="44.28515625" customWidth="1"/>
  </cols>
  <sheetData>
    <row r="1" spans="1:18" s="125" customFormat="1" ht="30.75" customHeight="1" x14ac:dyDescent="0.2">
      <c r="A1" s="460" t="s">
        <v>547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</row>
    <row r="2" spans="1:18" ht="15.75" x14ac:dyDescent="0.2">
      <c r="A2" s="371" t="s">
        <v>0</v>
      </c>
      <c r="B2" s="371" t="s">
        <v>1</v>
      </c>
      <c r="C2" s="371" t="s">
        <v>2</v>
      </c>
      <c r="D2" s="371" t="s">
        <v>3</v>
      </c>
      <c r="E2" s="371" t="s">
        <v>4</v>
      </c>
      <c r="F2" s="371"/>
      <c r="G2" s="371"/>
      <c r="H2" s="373" t="s">
        <v>427</v>
      </c>
      <c r="I2" s="375"/>
      <c r="J2" s="375"/>
      <c r="K2" s="375"/>
      <c r="L2" s="375"/>
      <c r="M2" s="375"/>
      <c r="N2" s="375"/>
      <c r="O2" s="376"/>
      <c r="P2" s="371" t="s">
        <v>5</v>
      </c>
      <c r="Q2" s="371"/>
      <c r="R2" s="371" t="s">
        <v>6</v>
      </c>
    </row>
    <row r="3" spans="1:18" ht="15.75" x14ac:dyDescent="0.2">
      <c r="A3" s="371"/>
      <c r="B3" s="371"/>
      <c r="C3" s="371"/>
      <c r="D3" s="371"/>
      <c r="E3" s="207">
        <v>2014</v>
      </c>
      <c r="F3" s="371">
        <v>2015</v>
      </c>
      <c r="G3" s="371"/>
      <c r="H3" s="371" t="s">
        <v>7</v>
      </c>
      <c r="I3" s="371"/>
      <c r="J3" s="371" t="s">
        <v>8</v>
      </c>
      <c r="K3" s="371"/>
      <c r="L3" s="371" t="s">
        <v>9</v>
      </c>
      <c r="M3" s="371"/>
      <c r="N3" s="371" t="s">
        <v>10</v>
      </c>
      <c r="O3" s="371"/>
      <c r="P3" s="371" t="s">
        <v>428</v>
      </c>
      <c r="Q3" s="371" t="s">
        <v>429</v>
      </c>
      <c r="R3" s="371"/>
    </row>
    <row r="4" spans="1:18" ht="15.75" x14ac:dyDescent="0.2">
      <c r="A4" s="371"/>
      <c r="B4" s="371"/>
      <c r="C4" s="371"/>
      <c r="D4" s="371"/>
      <c r="E4" s="207" t="s">
        <v>11</v>
      </c>
      <c r="F4" s="207" t="s">
        <v>12</v>
      </c>
      <c r="G4" s="207" t="s">
        <v>11</v>
      </c>
      <c r="H4" s="207" t="s">
        <v>12</v>
      </c>
      <c r="I4" s="207" t="s">
        <v>11</v>
      </c>
      <c r="J4" s="207" t="s">
        <v>12</v>
      </c>
      <c r="K4" s="207" t="s">
        <v>11</v>
      </c>
      <c r="L4" s="207" t="s">
        <v>12</v>
      </c>
      <c r="M4" s="207" t="s">
        <v>11</v>
      </c>
      <c r="N4" s="207" t="s">
        <v>12</v>
      </c>
      <c r="O4" s="207" t="s">
        <v>11</v>
      </c>
      <c r="P4" s="371"/>
      <c r="Q4" s="371"/>
      <c r="R4" s="371"/>
    </row>
    <row r="5" spans="1:18" ht="15.75" x14ac:dyDescent="0.2">
      <c r="A5" s="207"/>
      <c r="B5" s="252" t="s">
        <v>26</v>
      </c>
      <c r="C5" s="143" t="s">
        <v>15</v>
      </c>
      <c r="D5" s="252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</row>
    <row r="6" spans="1:18" ht="63" x14ac:dyDescent="0.2">
      <c r="A6" s="138" t="s">
        <v>45</v>
      </c>
      <c r="B6" s="278" t="s">
        <v>16</v>
      </c>
      <c r="C6" s="141" t="s">
        <v>53</v>
      </c>
      <c r="D6" s="137" t="s">
        <v>56</v>
      </c>
      <c r="E6" s="207">
        <v>21.4</v>
      </c>
      <c r="F6" s="207">
        <v>33.1</v>
      </c>
      <c r="G6" s="241">
        <v>22.3</v>
      </c>
      <c r="H6" s="241">
        <v>22.3</v>
      </c>
      <c r="I6" s="241">
        <v>18.7</v>
      </c>
      <c r="J6" s="241">
        <v>22.3</v>
      </c>
      <c r="K6" s="241">
        <v>20.5</v>
      </c>
      <c r="L6" s="207">
        <v>22.3</v>
      </c>
      <c r="M6" s="207">
        <v>21.6</v>
      </c>
      <c r="N6" s="207">
        <v>22.3</v>
      </c>
      <c r="O6" s="207">
        <v>21.6</v>
      </c>
      <c r="P6" s="207">
        <v>22.3</v>
      </c>
      <c r="Q6" s="207">
        <v>22.3</v>
      </c>
      <c r="R6" s="207"/>
    </row>
    <row r="7" spans="1:18" ht="47.25" x14ac:dyDescent="0.2">
      <c r="A7" s="138" t="s">
        <v>46</v>
      </c>
      <c r="B7" s="207" t="s">
        <v>41</v>
      </c>
      <c r="C7" s="141" t="s">
        <v>53</v>
      </c>
      <c r="D7" s="137" t="s">
        <v>56</v>
      </c>
      <c r="E7" s="137">
        <v>99.9</v>
      </c>
      <c r="F7" s="137">
        <v>88.5</v>
      </c>
      <c r="G7" s="207">
        <v>86</v>
      </c>
      <c r="H7" s="137">
        <v>86.1</v>
      </c>
      <c r="I7" s="241">
        <v>91.7</v>
      </c>
      <c r="J7" s="137">
        <v>86.1</v>
      </c>
      <c r="K7" s="241">
        <v>94.5</v>
      </c>
      <c r="L7" s="137">
        <v>86.1</v>
      </c>
      <c r="M7" s="207">
        <v>96.2</v>
      </c>
      <c r="N7" s="137">
        <v>86.1</v>
      </c>
      <c r="O7" s="207">
        <v>98.6</v>
      </c>
      <c r="P7" s="137">
        <v>86.2</v>
      </c>
      <c r="Q7" s="137">
        <v>86.3</v>
      </c>
      <c r="R7" s="207"/>
    </row>
    <row r="8" spans="1:18" ht="15.75" x14ac:dyDescent="0.2">
      <c r="A8" s="138"/>
      <c r="B8" s="207" t="s">
        <v>13</v>
      </c>
      <c r="C8" s="378" t="s">
        <v>17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9"/>
    </row>
    <row r="9" spans="1:18" ht="15.75" x14ac:dyDescent="0.2">
      <c r="A9" s="138">
        <v>1</v>
      </c>
      <c r="B9" s="207" t="s">
        <v>40</v>
      </c>
      <c r="C9" s="378" t="s">
        <v>18</v>
      </c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9"/>
    </row>
    <row r="10" spans="1:18" ht="141.75" x14ac:dyDescent="0.2">
      <c r="A10" s="138" t="s">
        <v>47</v>
      </c>
      <c r="B10" s="278" t="s">
        <v>322</v>
      </c>
      <c r="C10" s="141" t="s">
        <v>53</v>
      </c>
      <c r="D10" s="137">
        <v>0</v>
      </c>
      <c r="E10" s="137">
        <v>27</v>
      </c>
      <c r="F10" s="143">
        <v>0</v>
      </c>
      <c r="G10" s="207">
        <v>0</v>
      </c>
      <c r="H10" s="143">
        <v>0</v>
      </c>
      <c r="I10" s="207">
        <v>0</v>
      </c>
      <c r="J10" s="143">
        <v>0</v>
      </c>
      <c r="K10" s="207">
        <v>0</v>
      </c>
      <c r="L10" s="143">
        <v>0</v>
      </c>
      <c r="M10" s="207">
        <v>0</v>
      </c>
      <c r="N10" s="143">
        <v>0</v>
      </c>
      <c r="O10" s="207">
        <v>0</v>
      </c>
      <c r="P10" s="143">
        <v>0</v>
      </c>
      <c r="Q10" s="207">
        <v>0</v>
      </c>
      <c r="R10" s="207"/>
    </row>
    <row r="11" spans="1:18" ht="15.75" x14ac:dyDescent="0.2">
      <c r="A11" s="138"/>
      <c r="B11" s="207" t="s">
        <v>14</v>
      </c>
      <c r="C11" s="376" t="s">
        <v>19</v>
      </c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</row>
    <row r="12" spans="1:18" ht="15.75" x14ac:dyDescent="0.2">
      <c r="A12" s="138">
        <v>2</v>
      </c>
      <c r="B12" s="207" t="s">
        <v>40</v>
      </c>
      <c r="C12" s="379" t="s">
        <v>20</v>
      </c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</row>
    <row r="13" spans="1:18" ht="78.75" x14ac:dyDescent="0.2">
      <c r="A13" s="138" t="s">
        <v>48</v>
      </c>
      <c r="B13" s="207" t="s">
        <v>21</v>
      </c>
      <c r="C13" s="141" t="s">
        <v>53</v>
      </c>
      <c r="D13" s="137">
        <v>0</v>
      </c>
      <c r="E13" s="207">
        <v>86.7</v>
      </c>
      <c r="F13" s="207">
        <v>0</v>
      </c>
      <c r="G13" s="207">
        <v>0</v>
      </c>
      <c r="H13" s="207">
        <v>0</v>
      </c>
      <c r="I13" s="207">
        <v>0</v>
      </c>
      <c r="J13" s="207">
        <v>0</v>
      </c>
      <c r="K13" s="207">
        <v>0</v>
      </c>
      <c r="L13" s="207">
        <v>0</v>
      </c>
      <c r="M13" s="207">
        <v>0</v>
      </c>
      <c r="N13" s="207">
        <v>0</v>
      </c>
      <c r="O13" s="207">
        <v>0</v>
      </c>
      <c r="P13" s="207">
        <v>0</v>
      </c>
      <c r="Q13" s="207">
        <v>0</v>
      </c>
      <c r="R13" s="207"/>
    </row>
    <row r="14" spans="1:18" ht="15.75" x14ac:dyDescent="0.2">
      <c r="A14" s="138"/>
      <c r="B14" s="207" t="s">
        <v>22</v>
      </c>
      <c r="C14" s="379" t="s">
        <v>23</v>
      </c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</row>
    <row r="15" spans="1:18" ht="15.75" x14ac:dyDescent="0.2">
      <c r="A15" s="138">
        <v>3</v>
      </c>
      <c r="B15" s="207" t="s">
        <v>40</v>
      </c>
      <c r="C15" s="379" t="s">
        <v>24</v>
      </c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</row>
    <row r="16" spans="1:18" ht="110.25" x14ac:dyDescent="0.2">
      <c r="A16" s="138" t="s">
        <v>49</v>
      </c>
      <c r="B16" s="278" t="s">
        <v>42</v>
      </c>
      <c r="C16" s="141" t="s">
        <v>53</v>
      </c>
      <c r="D16" s="207">
        <v>0</v>
      </c>
      <c r="E16" s="143">
        <v>99.9</v>
      </c>
      <c r="F16" s="207">
        <v>0</v>
      </c>
      <c r="G16" s="207">
        <v>0</v>
      </c>
      <c r="H16" s="207">
        <v>0</v>
      </c>
      <c r="I16" s="207">
        <v>0</v>
      </c>
      <c r="J16" s="207">
        <v>0</v>
      </c>
      <c r="K16" s="207">
        <v>0</v>
      </c>
      <c r="L16" s="207">
        <v>0</v>
      </c>
      <c r="M16" s="207">
        <v>0</v>
      </c>
      <c r="N16" s="207">
        <v>0</v>
      </c>
      <c r="O16" s="207">
        <v>0</v>
      </c>
      <c r="P16" s="207">
        <v>0</v>
      </c>
      <c r="Q16" s="207">
        <v>0</v>
      </c>
      <c r="R16" s="207"/>
    </row>
    <row r="17" spans="1:18" ht="15.75" x14ac:dyDescent="0.2">
      <c r="A17" s="138"/>
      <c r="B17" s="137" t="s">
        <v>25</v>
      </c>
      <c r="C17" s="143" t="s">
        <v>27</v>
      </c>
      <c r="D17" s="276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</row>
    <row r="18" spans="1:18" ht="110.25" x14ac:dyDescent="0.2">
      <c r="A18" s="258" t="s">
        <v>50</v>
      </c>
      <c r="B18" s="278" t="s">
        <v>323</v>
      </c>
      <c r="C18" s="141" t="s">
        <v>53</v>
      </c>
      <c r="D18" s="275" t="s">
        <v>56</v>
      </c>
      <c r="E18" s="207">
        <v>96.4</v>
      </c>
      <c r="F18" s="207">
        <v>91.5</v>
      </c>
      <c r="G18" s="169">
        <v>99.9</v>
      </c>
      <c r="H18" s="207">
        <v>92</v>
      </c>
      <c r="I18" s="207">
        <v>99.8</v>
      </c>
      <c r="J18" s="207">
        <v>92</v>
      </c>
      <c r="K18" s="207">
        <v>99.9</v>
      </c>
      <c r="L18" s="207">
        <v>92</v>
      </c>
      <c r="M18" s="207">
        <v>99.9</v>
      </c>
      <c r="N18" s="207">
        <v>92</v>
      </c>
      <c r="O18" s="207">
        <v>99.9</v>
      </c>
      <c r="P18" s="207">
        <v>92.5</v>
      </c>
      <c r="Q18" s="252">
        <v>93</v>
      </c>
      <c r="R18" s="252"/>
    </row>
    <row r="19" spans="1:18" ht="110.25" x14ac:dyDescent="0.2">
      <c r="A19" s="138" t="s">
        <v>51</v>
      </c>
      <c r="B19" s="207" t="s">
        <v>324</v>
      </c>
      <c r="C19" s="279" t="s">
        <v>54</v>
      </c>
      <c r="D19" s="137" t="s">
        <v>56</v>
      </c>
      <c r="E19" s="277">
        <v>16127.4</v>
      </c>
      <c r="F19" s="137">
        <v>15467.4</v>
      </c>
      <c r="G19" s="207">
        <v>17645.5</v>
      </c>
      <c r="H19" s="137">
        <v>15467.4</v>
      </c>
      <c r="I19" s="207">
        <v>16928.599999999999</v>
      </c>
      <c r="J19" s="137">
        <v>15467.4</v>
      </c>
      <c r="K19" s="207">
        <v>17315.5</v>
      </c>
      <c r="L19" s="137">
        <v>15467.4</v>
      </c>
      <c r="M19" s="137">
        <v>17675.400000000001</v>
      </c>
      <c r="N19" s="137">
        <v>15467.4</v>
      </c>
      <c r="O19" s="207">
        <v>18224.099999999999</v>
      </c>
      <c r="P19" s="137">
        <v>15467.4</v>
      </c>
      <c r="Q19" s="137">
        <v>15467.4</v>
      </c>
      <c r="R19" s="207"/>
    </row>
    <row r="20" spans="1:18" ht="15.75" x14ac:dyDescent="0.2">
      <c r="A20" s="138"/>
      <c r="B20" s="137" t="s">
        <v>28</v>
      </c>
      <c r="C20" s="379" t="s">
        <v>29</v>
      </c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</row>
    <row r="21" spans="1:18" ht="15.75" x14ac:dyDescent="0.2">
      <c r="A21" s="138">
        <v>4</v>
      </c>
      <c r="B21" s="278" t="s">
        <v>40</v>
      </c>
      <c r="C21" s="143" t="s">
        <v>30</v>
      </c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</row>
    <row r="22" spans="1:18" ht="63" x14ac:dyDescent="0.2">
      <c r="A22" s="138" t="s">
        <v>52</v>
      </c>
      <c r="B22" s="207" t="s">
        <v>43</v>
      </c>
      <c r="C22" s="146" t="s">
        <v>55</v>
      </c>
      <c r="D22" s="207">
        <v>0.4</v>
      </c>
      <c r="E22" s="207">
        <v>43</v>
      </c>
      <c r="F22" s="207">
        <v>43</v>
      </c>
      <c r="G22" s="207">
        <v>40</v>
      </c>
      <c r="H22" s="207">
        <v>43</v>
      </c>
      <c r="I22" s="207">
        <v>36</v>
      </c>
      <c r="J22" s="207">
        <v>43</v>
      </c>
      <c r="K22" s="207">
        <v>38</v>
      </c>
      <c r="L22" s="207">
        <v>43</v>
      </c>
      <c r="M22" s="207">
        <v>39</v>
      </c>
      <c r="N22" s="207">
        <v>43</v>
      </c>
      <c r="O22" s="207">
        <v>41</v>
      </c>
      <c r="P22" s="207">
        <v>43</v>
      </c>
      <c r="Q22" s="207">
        <v>43</v>
      </c>
      <c r="R22" s="207"/>
    </row>
    <row r="23" spans="1:18" ht="141.75" x14ac:dyDescent="0.2">
      <c r="A23" s="138" t="s">
        <v>39</v>
      </c>
      <c r="B23" s="207" t="s">
        <v>325</v>
      </c>
      <c r="C23" s="141" t="s">
        <v>53</v>
      </c>
      <c r="D23" s="207">
        <v>0.1</v>
      </c>
      <c r="E23" s="207">
        <v>0</v>
      </c>
      <c r="F23" s="207" t="s">
        <v>400</v>
      </c>
      <c r="G23" s="207">
        <v>0</v>
      </c>
      <c r="H23" s="207" t="s">
        <v>400</v>
      </c>
      <c r="I23" s="207">
        <v>0</v>
      </c>
      <c r="J23" s="207" t="s">
        <v>400</v>
      </c>
      <c r="K23" s="207">
        <v>0</v>
      </c>
      <c r="L23" s="207" t="s">
        <v>400</v>
      </c>
      <c r="M23" s="207">
        <v>0</v>
      </c>
      <c r="N23" s="207" t="s">
        <v>400</v>
      </c>
      <c r="O23" s="207">
        <v>0</v>
      </c>
      <c r="P23" s="207" t="s">
        <v>400</v>
      </c>
      <c r="Q23" s="207" t="s">
        <v>400</v>
      </c>
      <c r="R23" s="207"/>
    </row>
    <row r="24" spans="1:18" ht="110.25" x14ac:dyDescent="0.2">
      <c r="A24" s="138" t="s">
        <v>38</v>
      </c>
      <c r="B24" s="207" t="s">
        <v>326</v>
      </c>
      <c r="C24" s="141" t="s">
        <v>53</v>
      </c>
      <c r="D24" s="137">
        <v>0.3</v>
      </c>
      <c r="E24" s="207">
        <v>100</v>
      </c>
      <c r="F24" s="207" t="s">
        <v>430</v>
      </c>
      <c r="G24" s="207">
        <v>100</v>
      </c>
      <c r="H24" s="207" t="s">
        <v>430</v>
      </c>
      <c r="I24" s="207">
        <v>0</v>
      </c>
      <c r="J24" s="207" t="s">
        <v>430</v>
      </c>
      <c r="K24" s="207">
        <v>0</v>
      </c>
      <c r="L24" s="207" t="s">
        <v>430</v>
      </c>
      <c r="M24" s="207">
        <v>100</v>
      </c>
      <c r="N24" s="207" t="s">
        <v>430</v>
      </c>
      <c r="O24" s="207">
        <v>100</v>
      </c>
      <c r="P24" s="207" t="s">
        <v>430</v>
      </c>
      <c r="Q24" s="207" t="s">
        <v>430</v>
      </c>
      <c r="R24" s="207"/>
    </row>
    <row r="25" spans="1:18" ht="15.75" x14ac:dyDescent="0.2">
      <c r="A25" s="138"/>
      <c r="B25" s="137" t="s">
        <v>31</v>
      </c>
      <c r="C25" s="376" t="s">
        <v>32</v>
      </c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71"/>
    </row>
    <row r="26" spans="1:18" ht="15.75" x14ac:dyDescent="0.2">
      <c r="A26" s="138">
        <v>5</v>
      </c>
      <c r="B26" s="137" t="s">
        <v>37</v>
      </c>
      <c r="C26" s="143" t="s">
        <v>33</v>
      </c>
      <c r="D26" s="252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</row>
    <row r="27" spans="1:18" ht="51" customHeight="1" x14ac:dyDescent="0.2">
      <c r="A27" s="258" t="s">
        <v>36</v>
      </c>
      <c r="B27" s="278" t="s">
        <v>44</v>
      </c>
      <c r="C27" s="141" t="s">
        <v>53</v>
      </c>
      <c r="D27" s="137">
        <v>0.1</v>
      </c>
      <c r="E27" s="207">
        <v>99.99</v>
      </c>
      <c r="F27" s="207" t="s">
        <v>431</v>
      </c>
      <c r="G27" s="207">
        <v>99.8</v>
      </c>
      <c r="H27" s="207" t="s">
        <v>431</v>
      </c>
      <c r="I27" s="207">
        <v>99.8</v>
      </c>
      <c r="J27" s="207" t="s">
        <v>431</v>
      </c>
      <c r="K27" s="207">
        <v>99.6</v>
      </c>
      <c r="L27" s="207" t="s">
        <v>431</v>
      </c>
      <c r="M27" s="207">
        <v>99.8</v>
      </c>
      <c r="N27" s="207" t="s">
        <v>431</v>
      </c>
      <c r="O27" s="207">
        <v>98.5</v>
      </c>
      <c r="P27" s="207" t="s">
        <v>431</v>
      </c>
      <c r="Q27" s="207" t="s">
        <v>431</v>
      </c>
      <c r="R27" s="207"/>
    </row>
    <row r="28" spans="1:18" ht="57.75" customHeight="1" x14ac:dyDescent="0.2">
      <c r="A28" s="258" t="s">
        <v>35</v>
      </c>
      <c r="B28" s="207" t="s">
        <v>34</v>
      </c>
      <c r="C28" s="275" t="s">
        <v>53</v>
      </c>
      <c r="D28" s="137">
        <v>0.1</v>
      </c>
      <c r="E28" s="207">
        <v>0</v>
      </c>
      <c r="F28" s="207" t="s">
        <v>400</v>
      </c>
      <c r="G28" s="207">
        <v>0</v>
      </c>
      <c r="H28" s="207" t="s">
        <v>400</v>
      </c>
      <c r="I28" s="241">
        <v>0</v>
      </c>
      <c r="J28" s="207" t="s">
        <v>400</v>
      </c>
      <c r="K28" s="241">
        <v>0</v>
      </c>
      <c r="L28" s="207" t="s">
        <v>400</v>
      </c>
      <c r="M28" s="207">
        <v>0</v>
      </c>
      <c r="N28" s="207" t="s">
        <v>400</v>
      </c>
      <c r="O28" s="207">
        <v>8.0000000000000002E-3</v>
      </c>
      <c r="P28" s="207" t="s">
        <v>400</v>
      </c>
      <c r="Q28" s="207" t="s">
        <v>400</v>
      </c>
      <c r="R28" s="207"/>
    </row>
    <row r="29" spans="1:18" ht="15.75" x14ac:dyDescent="0.25">
      <c r="A29" s="72"/>
      <c r="B29" s="7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.75" x14ac:dyDescent="0.25">
      <c r="A30" s="72"/>
      <c r="B30" s="7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8.75" x14ac:dyDescent="0.3">
      <c r="A31" s="19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mergeCells count="24">
    <mergeCell ref="C20:R20"/>
    <mergeCell ref="C25:R25"/>
    <mergeCell ref="A1:R1"/>
    <mergeCell ref="C8:R8"/>
    <mergeCell ref="C9:R9"/>
    <mergeCell ref="C11:R11"/>
    <mergeCell ref="C12:R12"/>
    <mergeCell ref="C14:R14"/>
    <mergeCell ref="C15:R15"/>
    <mergeCell ref="P2:Q2"/>
    <mergeCell ref="R2:R4"/>
    <mergeCell ref="F3:G3"/>
    <mergeCell ref="H3:I3"/>
    <mergeCell ref="J3:K3"/>
    <mergeCell ref="L3:M3"/>
    <mergeCell ref="N3:O3"/>
    <mergeCell ref="P3:P4"/>
    <mergeCell ref="Q3:Q4"/>
    <mergeCell ref="A2:A4"/>
    <mergeCell ref="B2:B4"/>
    <mergeCell ref="C2:C4"/>
    <mergeCell ref="D2:D4"/>
    <mergeCell ref="E2:G2"/>
    <mergeCell ref="H2:O2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workbookViewId="0">
      <selection activeCell="B6" sqref="B6:R6"/>
    </sheetView>
  </sheetViews>
  <sheetFormatPr defaultRowHeight="15" x14ac:dyDescent="0.2"/>
  <cols>
    <col min="1" max="1" width="9.140625" style="283"/>
    <col min="2" max="2" width="27.7109375" style="283" customWidth="1"/>
    <col min="3" max="16384" width="9.140625" style="283"/>
  </cols>
  <sheetData>
    <row r="1" spans="1:18" ht="33" customHeight="1" x14ac:dyDescent="0.25">
      <c r="A1" s="391" t="s">
        <v>542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</row>
    <row r="2" spans="1:18" ht="15.75" x14ac:dyDescent="0.2">
      <c r="A2" s="462" t="s">
        <v>0</v>
      </c>
      <c r="B2" s="461" t="s">
        <v>1</v>
      </c>
      <c r="C2" s="461" t="s">
        <v>2</v>
      </c>
      <c r="D2" s="461" t="s">
        <v>3</v>
      </c>
      <c r="E2" s="461" t="s">
        <v>4</v>
      </c>
      <c r="F2" s="461"/>
      <c r="G2" s="461"/>
      <c r="H2" s="461" t="s">
        <v>424</v>
      </c>
      <c r="I2" s="461"/>
      <c r="J2" s="461"/>
      <c r="K2" s="461"/>
      <c r="L2" s="461"/>
      <c r="M2" s="461"/>
      <c r="N2" s="461"/>
      <c r="O2" s="461"/>
      <c r="P2" s="461" t="s">
        <v>5</v>
      </c>
      <c r="Q2" s="461"/>
      <c r="R2" s="461" t="s">
        <v>6</v>
      </c>
    </row>
    <row r="3" spans="1:18" ht="15.75" x14ac:dyDescent="0.2">
      <c r="A3" s="462"/>
      <c r="B3" s="461"/>
      <c r="C3" s="461"/>
      <c r="D3" s="461"/>
      <c r="E3" s="229">
        <v>2014</v>
      </c>
      <c r="F3" s="461">
        <v>2015</v>
      </c>
      <c r="G3" s="461"/>
      <c r="H3" s="461" t="s">
        <v>7</v>
      </c>
      <c r="I3" s="461"/>
      <c r="J3" s="461" t="s">
        <v>8</v>
      </c>
      <c r="K3" s="461"/>
      <c r="L3" s="461" t="s">
        <v>9</v>
      </c>
      <c r="M3" s="461"/>
      <c r="N3" s="461" t="s">
        <v>10</v>
      </c>
      <c r="O3" s="461"/>
      <c r="P3" s="461" t="s">
        <v>106</v>
      </c>
      <c r="Q3" s="461" t="s">
        <v>107</v>
      </c>
      <c r="R3" s="461"/>
    </row>
    <row r="4" spans="1:18" ht="15.75" x14ac:dyDescent="0.2">
      <c r="A4" s="462"/>
      <c r="B4" s="461"/>
      <c r="C4" s="461"/>
      <c r="D4" s="461"/>
      <c r="E4" s="229" t="s">
        <v>11</v>
      </c>
      <c r="F4" s="229" t="s">
        <v>12</v>
      </c>
      <c r="G4" s="229" t="s">
        <v>11</v>
      </c>
      <c r="H4" s="229" t="s">
        <v>12</v>
      </c>
      <c r="I4" s="229" t="s">
        <v>11</v>
      </c>
      <c r="J4" s="229" t="s">
        <v>12</v>
      </c>
      <c r="K4" s="229" t="s">
        <v>11</v>
      </c>
      <c r="L4" s="229" t="s">
        <v>12</v>
      </c>
      <c r="M4" s="229" t="s">
        <v>11</v>
      </c>
      <c r="N4" s="229" t="s">
        <v>12</v>
      </c>
      <c r="O4" s="229" t="s">
        <v>11</v>
      </c>
      <c r="P4" s="461"/>
      <c r="Q4" s="461"/>
      <c r="R4" s="461"/>
    </row>
    <row r="5" spans="1:18" ht="39" customHeight="1" x14ac:dyDescent="0.25">
      <c r="A5" s="107" t="s">
        <v>108</v>
      </c>
      <c r="B5" s="463" t="s">
        <v>109</v>
      </c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5"/>
    </row>
    <row r="6" spans="1:18" ht="25.5" customHeight="1" x14ac:dyDescent="0.25">
      <c r="A6" s="107" t="s">
        <v>110</v>
      </c>
      <c r="B6" s="463" t="s">
        <v>111</v>
      </c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5"/>
    </row>
    <row r="7" spans="1:18" ht="15.75" x14ac:dyDescent="0.25">
      <c r="A7" s="107"/>
      <c r="B7" s="285" t="s">
        <v>112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</row>
    <row r="8" spans="1:18" ht="47.25" x14ac:dyDescent="0.25">
      <c r="A8" s="107" t="s">
        <v>113</v>
      </c>
      <c r="B8" s="285" t="s">
        <v>114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</row>
    <row r="9" spans="1:18" ht="78.75" x14ac:dyDescent="0.25">
      <c r="A9" s="107"/>
      <c r="B9" s="284" t="s">
        <v>115</v>
      </c>
      <c r="C9" s="229" t="s">
        <v>116</v>
      </c>
      <c r="D9" s="229">
        <v>0.1</v>
      </c>
      <c r="E9" s="229">
        <v>1048</v>
      </c>
      <c r="F9" s="229">
        <v>1100</v>
      </c>
      <c r="G9" s="229">
        <v>1127</v>
      </c>
      <c r="H9" s="229">
        <v>275</v>
      </c>
      <c r="I9" s="229">
        <v>249</v>
      </c>
      <c r="J9" s="229">
        <f>H9+275</f>
        <v>550</v>
      </c>
      <c r="K9" s="229">
        <f>249+245+4</f>
        <v>498</v>
      </c>
      <c r="L9" s="229">
        <f>J9+275</f>
        <v>825</v>
      </c>
      <c r="M9" s="229">
        <f>498+258</f>
        <v>756</v>
      </c>
      <c r="N9" s="229">
        <f>L9+275</f>
        <v>1100</v>
      </c>
      <c r="O9" s="229">
        <f>756+247+4+12</f>
        <v>1019</v>
      </c>
      <c r="P9" s="229">
        <v>1100</v>
      </c>
      <c r="Q9" s="229">
        <v>1100</v>
      </c>
      <c r="R9" s="229"/>
    </row>
    <row r="10" spans="1:18" ht="15.75" x14ac:dyDescent="0.25">
      <c r="A10" s="107"/>
      <c r="B10" s="285" t="s">
        <v>117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</row>
    <row r="11" spans="1:18" ht="94.5" x14ac:dyDescent="0.25">
      <c r="A11" s="107" t="s">
        <v>118</v>
      </c>
      <c r="B11" s="285" t="s">
        <v>119</v>
      </c>
      <c r="C11" s="229"/>
      <c r="D11" s="229"/>
      <c r="E11" s="286"/>
      <c r="F11" s="286"/>
      <c r="G11" s="229"/>
      <c r="H11" s="286"/>
      <c r="I11" s="286"/>
      <c r="J11" s="286"/>
      <c r="K11" s="229"/>
      <c r="L11" s="286"/>
      <c r="M11" s="229"/>
      <c r="N11" s="286"/>
      <c r="O11" s="229"/>
      <c r="P11" s="229"/>
      <c r="Q11" s="229"/>
      <c r="R11" s="229"/>
    </row>
    <row r="12" spans="1:18" ht="126" x14ac:dyDescent="0.25">
      <c r="A12" s="107"/>
      <c r="B12" s="287" t="s">
        <v>120</v>
      </c>
      <c r="C12" s="229" t="s">
        <v>121</v>
      </c>
      <c r="D12" s="229">
        <v>0.1</v>
      </c>
      <c r="E12" s="288" t="s">
        <v>125</v>
      </c>
      <c r="F12" s="288" t="s">
        <v>122</v>
      </c>
      <c r="G12" s="288" t="s">
        <v>328</v>
      </c>
      <c r="H12" s="288" t="s">
        <v>123</v>
      </c>
      <c r="I12" s="288" t="s">
        <v>425</v>
      </c>
      <c r="J12" s="288" t="s">
        <v>327</v>
      </c>
      <c r="K12" s="288" t="s">
        <v>526</v>
      </c>
      <c r="L12" s="288" t="s">
        <v>124</v>
      </c>
      <c r="M12" s="288" t="s">
        <v>527</v>
      </c>
      <c r="N12" s="288" t="s">
        <v>122</v>
      </c>
      <c r="O12" s="288" t="s">
        <v>528</v>
      </c>
      <c r="P12" s="288" t="s">
        <v>122</v>
      </c>
      <c r="Q12" s="288" t="s">
        <v>122</v>
      </c>
      <c r="R12" s="229"/>
    </row>
    <row r="13" spans="1:18" ht="15.75" x14ac:dyDescent="0.25">
      <c r="A13" s="107"/>
      <c r="B13" s="285" t="s">
        <v>126</v>
      </c>
      <c r="C13" s="229"/>
      <c r="D13" s="229"/>
      <c r="E13" s="286"/>
      <c r="F13" s="286"/>
      <c r="G13" s="229"/>
      <c r="H13" s="286"/>
      <c r="I13" s="286"/>
      <c r="J13" s="286"/>
      <c r="K13" s="229"/>
      <c r="L13" s="286"/>
      <c r="M13" s="229"/>
      <c r="N13" s="286"/>
      <c r="O13" s="229"/>
      <c r="P13" s="229"/>
      <c r="Q13" s="229"/>
      <c r="R13" s="229"/>
    </row>
    <row r="14" spans="1:18" ht="110.25" x14ac:dyDescent="0.25">
      <c r="A14" s="107" t="s">
        <v>127</v>
      </c>
      <c r="B14" s="285" t="s">
        <v>128</v>
      </c>
      <c r="C14" s="278"/>
      <c r="D14" s="229"/>
      <c r="E14" s="289"/>
      <c r="F14" s="289"/>
      <c r="G14" s="229"/>
      <c r="H14" s="289"/>
      <c r="I14" s="289"/>
      <c r="J14" s="289"/>
      <c r="K14" s="229"/>
      <c r="L14" s="289"/>
      <c r="M14" s="229"/>
      <c r="N14" s="289"/>
      <c r="O14" s="229"/>
      <c r="P14" s="229"/>
      <c r="Q14" s="229"/>
      <c r="R14" s="229"/>
    </row>
    <row r="15" spans="1:18" ht="110.25" x14ac:dyDescent="0.25">
      <c r="A15" s="107"/>
      <c r="B15" s="285" t="s">
        <v>129</v>
      </c>
      <c r="C15" s="278" t="s">
        <v>130</v>
      </c>
      <c r="D15" s="229">
        <v>0.1</v>
      </c>
      <c r="E15" s="290">
        <v>1807</v>
      </c>
      <c r="F15" s="290">
        <v>1300</v>
      </c>
      <c r="G15" s="290">
        <v>1763</v>
      </c>
      <c r="H15" s="290">
        <v>325</v>
      </c>
      <c r="I15" s="290">
        <v>214</v>
      </c>
      <c r="J15" s="290">
        <v>650</v>
      </c>
      <c r="K15" s="290">
        <f>214+285</f>
        <v>499</v>
      </c>
      <c r="L15" s="290">
        <v>975</v>
      </c>
      <c r="M15" s="290">
        <f>499+407</f>
        <v>906</v>
      </c>
      <c r="N15" s="290">
        <v>1300</v>
      </c>
      <c r="O15" s="290">
        <f>906+412</f>
        <v>1318</v>
      </c>
      <c r="P15" s="290">
        <v>1300</v>
      </c>
      <c r="Q15" s="290">
        <v>1300</v>
      </c>
      <c r="R15" s="229"/>
    </row>
    <row r="16" spans="1:18" ht="15.75" x14ac:dyDescent="0.25">
      <c r="A16" s="107"/>
      <c r="B16" s="287" t="s">
        <v>131</v>
      </c>
      <c r="C16" s="278"/>
      <c r="D16" s="229"/>
      <c r="E16" s="289"/>
      <c r="F16" s="289"/>
      <c r="G16" s="229"/>
      <c r="H16" s="289"/>
      <c r="I16" s="289"/>
      <c r="J16" s="289"/>
      <c r="K16" s="229"/>
      <c r="L16" s="289"/>
      <c r="M16" s="229"/>
      <c r="N16" s="289"/>
      <c r="O16" s="229"/>
      <c r="P16" s="229"/>
      <c r="Q16" s="229"/>
      <c r="R16" s="229"/>
    </row>
    <row r="17" spans="1:18" ht="93" customHeight="1" x14ac:dyDescent="0.25">
      <c r="A17" s="107" t="s">
        <v>426</v>
      </c>
      <c r="B17" s="285" t="s">
        <v>133</v>
      </c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</row>
    <row r="18" spans="1:18" ht="94.5" x14ac:dyDescent="0.25">
      <c r="A18" s="107"/>
      <c r="B18" s="285" t="s">
        <v>134</v>
      </c>
      <c r="C18" s="229" t="s">
        <v>130</v>
      </c>
      <c r="D18" s="229">
        <v>0.15</v>
      </c>
      <c r="E18" s="229">
        <v>133</v>
      </c>
      <c r="F18" s="229">
        <v>50</v>
      </c>
      <c r="G18" s="229">
        <v>64</v>
      </c>
      <c r="H18" s="229">
        <v>12</v>
      </c>
      <c r="I18" s="229">
        <v>5</v>
      </c>
      <c r="J18" s="229">
        <v>24</v>
      </c>
      <c r="K18" s="229">
        <f>5+7</f>
        <v>12</v>
      </c>
      <c r="L18" s="229">
        <v>36</v>
      </c>
      <c r="M18" s="229">
        <f>12+10</f>
        <v>22</v>
      </c>
      <c r="N18" s="229">
        <v>50</v>
      </c>
      <c r="O18" s="229">
        <f>22+18</f>
        <v>40</v>
      </c>
      <c r="P18" s="229">
        <v>50</v>
      </c>
      <c r="Q18" s="229">
        <v>50</v>
      </c>
      <c r="R18" s="229"/>
    </row>
    <row r="19" spans="1:18" ht="15.75" x14ac:dyDescent="0.25">
      <c r="A19" s="107"/>
      <c r="B19" s="285" t="s">
        <v>135</v>
      </c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</row>
    <row r="20" spans="1:18" ht="110.25" x14ac:dyDescent="0.25">
      <c r="A20" s="107" t="s">
        <v>132</v>
      </c>
      <c r="B20" s="285" t="s">
        <v>136</v>
      </c>
      <c r="C20" s="291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</row>
    <row r="21" spans="1:18" ht="63" x14ac:dyDescent="0.25">
      <c r="A21" s="107"/>
      <c r="B21" s="285" t="s">
        <v>137</v>
      </c>
      <c r="C21" s="278" t="s">
        <v>138</v>
      </c>
      <c r="D21" s="229">
        <v>0.2</v>
      </c>
      <c r="E21" s="229">
        <v>5357</v>
      </c>
      <c r="F21" s="229">
        <v>4800</v>
      </c>
      <c r="G21" s="229">
        <v>4800</v>
      </c>
      <c r="H21" s="229">
        <v>1200</v>
      </c>
      <c r="I21" s="229">
        <v>1106</v>
      </c>
      <c r="J21" s="229">
        <v>2400</v>
      </c>
      <c r="K21" s="229">
        <f>1106+1047</f>
        <v>2153</v>
      </c>
      <c r="L21" s="229">
        <v>3600</v>
      </c>
      <c r="M21" s="229">
        <f>2153+1131</f>
        <v>3284</v>
      </c>
      <c r="N21" s="229">
        <v>4800</v>
      </c>
      <c r="O21" s="229">
        <f>3284+1528</f>
        <v>4812</v>
      </c>
      <c r="P21" s="229">
        <v>4800</v>
      </c>
      <c r="Q21" s="229">
        <v>4800</v>
      </c>
      <c r="R21" s="229"/>
    </row>
    <row r="22" spans="1:18" ht="15.75" x14ac:dyDescent="0.25">
      <c r="A22" s="107"/>
      <c r="B22" s="285" t="s">
        <v>139</v>
      </c>
      <c r="C22" s="291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</row>
    <row r="23" spans="1:18" ht="78.75" x14ac:dyDescent="0.25">
      <c r="A23" s="107" t="s">
        <v>140</v>
      </c>
      <c r="B23" s="285" t="s">
        <v>141</v>
      </c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</row>
    <row r="24" spans="1:18" ht="94.5" x14ac:dyDescent="0.25">
      <c r="A24" s="107"/>
      <c r="B24" s="285" t="s">
        <v>142</v>
      </c>
      <c r="C24" s="229" t="s">
        <v>143</v>
      </c>
      <c r="D24" s="229">
        <v>0.05</v>
      </c>
      <c r="E24" s="278">
        <v>7</v>
      </c>
      <c r="F24" s="278">
        <v>7</v>
      </c>
      <c r="G24" s="278">
        <v>7</v>
      </c>
      <c r="H24" s="278">
        <v>7</v>
      </c>
      <c r="I24" s="278">
        <v>7</v>
      </c>
      <c r="J24" s="278">
        <v>7</v>
      </c>
      <c r="K24" s="278">
        <v>7</v>
      </c>
      <c r="L24" s="278">
        <v>7</v>
      </c>
      <c r="M24" s="278">
        <v>7</v>
      </c>
      <c r="N24" s="278">
        <v>7</v>
      </c>
      <c r="O24" s="278">
        <v>7</v>
      </c>
      <c r="P24" s="278">
        <v>7</v>
      </c>
      <c r="Q24" s="278">
        <v>7</v>
      </c>
      <c r="R24" s="229"/>
    </row>
    <row r="25" spans="1:18" ht="15.75" x14ac:dyDescent="0.25">
      <c r="A25" s="107"/>
      <c r="B25" s="287" t="s">
        <v>144</v>
      </c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</row>
    <row r="26" spans="1:18" ht="110.25" x14ac:dyDescent="0.25">
      <c r="A26" s="107" t="s">
        <v>145</v>
      </c>
      <c r="B26" s="285" t="s">
        <v>146</v>
      </c>
      <c r="C26" s="278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</row>
    <row r="27" spans="1:18" ht="78.75" x14ac:dyDescent="0.25">
      <c r="A27" s="107"/>
      <c r="B27" s="285" t="s">
        <v>147</v>
      </c>
      <c r="C27" s="278" t="s">
        <v>148</v>
      </c>
      <c r="D27" s="229">
        <v>0.1</v>
      </c>
      <c r="E27" s="229">
        <v>60</v>
      </c>
      <c r="F27" s="229">
        <v>50</v>
      </c>
      <c r="G27" s="229">
        <v>50</v>
      </c>
      <c r="H27" s="229">
        <v>13</v>
      </c>
      <c r="I27" s="229">
        <v>18</v>
      </c>
      <c r="J27" s="229">
        <v>24</v>
      </c>
      <c r="K27" s="229">
        <f>18+44</f>
        <v>62</v>
      </c>
      <c r="L27" s="229">
        <v>36</v>
      </c>
      <c r="M27" s="229">
        <f>62+29</f>
        <v>91</v>
      </c>
      <c r="N27" s="229">
        <v>50</v>
      </c>
      <c r="O27" s="229">
        <f>91+46</f>
        <v>137</v>
      </c>
      <c r="P27" s="229">
        <v>50</v>
      </c>
      <c r="Q27" s="229">
        <v>50</v>
      </c>
      <c r="R27" s="229"/>
    </row>
    <row r="28" spans="1:18" ht="15.75" x14ac:dyDescent="0.25">
      <c r="A28" s="107"/>
      <c r="B28" s="285" t="s">
        <v>149</v>
      </c>
      <c r="C28" s="278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</row>
    <row r="29" spans="1:18" ht="110.25" x14ac:dyDescent="0.25">
      <c r="A29" s="107" t="s">
        <v>150</v>
      </c>
      <c r="B29" s="285" t="s">
        <v>151</v>
      </c>
      <c r="C29" s="278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</row>
    <row r="30" spans="1:18" ht="94.5" x14ac:dyDescent="0.25">
      <c r="A30" s="107"/>
      <c r="B30" s="285" t="s">
        <v>152</v>
      </c>
      <c r="C30" s="278" t="s">
        <v>130</v>
      </c>
      <c r="D30" s="229">
        <v>0.1</v>
      </c>
      <c r="E30" s="229">
        <v>2500</v>
      </c>
      <c r="F30" s="229">
        <v>2000</v>
      </c>
      <c r="G30" s="229">
        <v>2094</v>
      </c>
      <c r="H30" s="229">
        <v>500</v>
      </c>
      <c r="I30" s="229">
        <v>269</v>
      </c>
      <c r="J30" s="229">
        <v>1000</v>
      </c>
      <c r="K30" s="229">
        <f>269+343</f>
        <v>612</v>
      </c>
      <c r="L30" s="229">
        <v>1500</v>
      </c>
      <c r="M30" s="229">
        <f>612+446</f>
        <v>1058</v>
      </c>
      <c r="N30" s="229">
        <v>2000</v>
      </c>
      <c r="O30" s="229">
        <f>1058+948</f>
        <v>2006</v>
      </c>
      <c r="P30" s="229">
        <v>2000</v>
      </c>
      <c r="Q30" s="229">
        <v>2000</v>
      </c>
      <c r="R30" s="229"/>
    </row>
    <row r="31" spans="1:18" ht="15.75" x14ac:dyDescent="0.25">
      <c r="A31" s="107"/>
      <c r="B31" s="285" t="s">
        <v>153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</row>
    <row r="32" spans="1:18" ht="94.5" x14ac:dyDescent="0.25">
      <c r="A32" s="107" t="s">
        <v>154</v>
      </c>
      <c r="B32" s="285" t="s">
        <v>155</v>
      </c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</row>
    <row r="33" spans="1:18" ht="94.5" x14ac:dyDescent="0.25">
      <c r="A33" s="107"/>
      <c r="B33" s="285" t="s">
        <v>156</v>
      </c>
      <c r="C33" s="229" t="s">
        <v>157</v>
      </c>
      <c r="D33" s="229">
        <v>0.1</v>
      </c>
      <c r="E33" s="229">
        <v>516</v>
      </c>
      <c r="F33" s="229">
        <v>300</v>
      </c>
      <c r="G33" s="229">
        <v>393</v>
      </c>
      <c r="H33" s="229">
        <v>75</v>
      </c>
      <c r="I33" s="229">
        <v>1</v>
      </c>
      <c r="J33" s="229">
        <v>150</v>
      </c>
      <c r="K33" s="229">
        <f>1+84</f>
        <v>85</v>
      </c>
      <c r="L33" s="229">
        <v>225</v>
      </c>
      <c r="M33" s="229">
        <f>85+60+53</f>
        <v>198</v>
      </c>
      <c r="N33" s="229">
        <v>300</v>
      </c>
      <c r="O33" s="229">
        <f>198+15+94</f>
        <v>307</v>
      </c>
      <c r="P33" s="229">
        <v>300</v>
      </c>
      <c r="Q33" s="229">
        <v>300</v>
      </c>
      <c r="R33" s="229"/>
    </row>
  </sheetData>
  <mergeCells count="18">
    <mergeCell ref="B5:R5"/>
    <mergeCell ref="B6:R6"/>
    <mergeCell ref="Q3:Q4"/>
    <mergeCell ref="A1:R1"/>
    <mergeCell ref="A2:A4"/>
    <mergeCell ref="B2:B4"/>
    <mergeCell ref="C2:C4"/>
    <mergeCell ref="D2:D4"/>
    <mergeCell ref="E2:G2"/>
    <mergeCell ref="H2:O2"/>
    <mergeCell ref="P2:Q2"/>
    <mergeCell ref="R2:R4"/>
    <mergeCell ref="F3:G3"/>
    <mergeCell ref="H3:I3"/>
    <mergeCell ref="J3:K3"/>
    <mergeCell ref="L3:M3"/>
    <mergeCell ref="N3:O3"/>
    <mergeCell ref="P3:P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4"/>
  <sheetViews>
    <sheetView workbookViewId="0">
      <selection activeCell="F9" sqref="F9"/>
    </sheetView>
  </sheetViews>
  <sheetFormatPr defaultRowHeight="18.75" x14ac:dyDescent="0.2"/>
  <cols>
    <col min="1" max="1" width="7.85546875" style="40" customWidth="1"/>
    <col min="2" max="2" width="56" style="40" customWidth="1"/>
    <col min="3" max="4" width="9.140625" style="40"/>
    <col min="5" max="5" width="9.140625" style="40" customWidth="1"/>
    <col min="6" max="6" width="7.140625" style="40" customWidth="1"/>
    <col min="7" max="12" width="9.140625" style="40" customWidth="1"/>
    <col min="13" max="13" width="9.7109375" style="40" customWidth="1"/>
    <col min="14" max="15" width="9.7109375" style="41" customWidth="1"/>
    <col min="16" max="17" width="9.7109375" style="40" customWidth="1"/>
    <col min="18" max="18" width="38.5703125" style="40" customWidth="1"/>
    <col min="19" max="16384" width="9.140625" style="40"/>
  </cols>
  <sheetData>
    <row r="1" spans="1:18" ht="67.5" customHeight="1" x14ac:dyDescent="0.2">
      <c r="A1" s="325" t="s">
        <v>516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</row>
    <row r="2" spans="1:18" ht="32.25" customHeight="1" x14ac:dyDescent="0.2">
      <c r="A2" s="318" t="s">
        <v>0</v>
      </c>
      <c r="B2" s="318" t="s">
        <v>1</v>
      </c>
      <c r="C2" s="318" t="s">
        <v>2</v>
      </c>
      <c r="D2" s="318" t="s">
        <v>3</v>
      </c>
      <c r="E2" s="318" t="s">
        <v>4</v>
      </c>
      <c r="F2" s="318"/>
      <c r="G2" s="318"/>
      <c r="H2" s="318" t="s">
        <v>105</v>
      </c>
      <c r="I2" s="318"/>
      <c r="J2" s="318"/>
      <c r="K2" s="318"/>
      <c r="L2" s="318"/>
      <c r="M2" s="318"/>
      <c r="N2" s="318"/>
      <c r="O2" s="318"/>
      <c r="P2" s="318" t="s">
        <v>5</v>
      </c>
      <c r="Q2" s="318"/>
      <c r="R2" s="318" t="s">
        <v>6</v>
      </c>
    </row>
    <row r="3" spans="1:18" ht="59.25" customHeight="1" x14ac:dyDescent="0.2">
      <c r="A3" s="318"/>
      <c r="B3" s="318"/>
      <c r="C3" s="318"/>
      <c r="D3" s="318"/>
      <c r="E3" s="158">
        <v>2014</v>
      </c>
      <c r="F3" s="318">
        <v>2015</v>
      </c>
      <c r="G3" s="318"/>
      <c r="H3" s="318" t="s">
        <v>7</v>
      </c>
      <c r="I3" s="318"/>
      <c r="J3" s="318" t="s">
        <v>8</v>
      </c>
      <c r="K3" s="318"/>
      <c r="L3" s="318" t="s">
        <v>9</v>
      </c>
      <c r="M3" s="318"/>
      <c r="N3" s="318" t="s">
        <v>10</v>
      </c>
      <c r="O3" s="318"/>
      <c r="P3" s="318" t="s">
        <v>106</v>
      </c>
      <c r="Q3" s="318" t="s">
        <v>107</v>
      </c>
      <c r="R3" s="318"/>
    </row>
    <row r="4" spans="1:18" ht="18.75" customHeight="1" x14ac:dyDescent="0.2">
      <c r="A4" s="318"/>
      <c r="B4" s="318"/>
      <c r="C4" s="318"/>
      <c r="D4" s="318"/>
      <c r="E4" s="158" t="s">
        <v>11</v>
      </c>
      <c r="F4" s="158" t="s">
        <v>12</v>
      </c>
      <c r="G4" s="158" t="s">
        <v>11</v>
      </c>
      <c r="H4" s="158" t="s">
        <v>12</v>
      </c>
      <c r="I4" s="158" t="s">
        <v>11</v>
      </c>
      <c r="J4" s="158" t="s">
        <v>12</v>
      </c>
      <c r="K4" s="158" t="s">
        <v>11</v>
      </c>
      <c r="L4" s="158" t="s">
        <v>12</v>
      </c>
      <c r="M4" s="158" t="s">
        <v>11</v>
      </c>
      <c r="N4" s="158" t="s">
        <v>12</v>
      </c>
      <c r="O4" s="158" t="s">
        <v>11</v>
      </c>
      <c r="P4" s="318"/>
      <c r="Q4" s="318"/>
      <c r="R4" s="318"/>
    </row>
    <row r="5" spans="1:18" ht="23.25" customHeight="1" x14ac:dyDescent="0.2">
      <c r="A5" s="14"/>
      <c r="B5" s="14" t="s">
        <v>60</v>
      </c>
      <c r="C5" s="319" t="s">
        <v>63</v>
      </c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1"/>
    </row>
    <row r="6" spans="1:18" ht="48.75" customHeight="1" x14ac:dyDescent="0.2">
      <c r="A6" s="14"/>
      <c r="B6" s="14" t="s">
        <v>61</v>
      </c>
      <c r="C6" s="250" t="s">
        <v>53</v>
      </c>
      <c r="D6" s="250"/>
      <c r="E6" s="250">
        <v>480.4</v>
      </c>
      <c r="F6" s="250">
        <v>277.8</v>
      </c>
      <c r="G6" s="250">
        <v>406.1</v>
      </c>
      <c r="H6" s="250"/>
      <c r="I6" s="250"/>
      <c r="J6" s="250"/>
      <c r="K6" s="250"/>
      <c r="L6" s="250"/>
      <c r="M6" s="250"/>
      <c r="N6" s="250">
        <v>280.45999999999998</v>
      </c>
      <c r="O6" s="103">
        <v>358.89</v>
      </c>
      <c r="P6" s="103">
        <v>283.26</v>
      </c>
      <c r="Q6" s="103">
        <v>458.76</v>
      </c>
      <c r="R6" s="250"/>
    </row>
    <row r="7" spans="1:18" ht="36.75" customHeight="1" x14ac:dyDescent="0.2">
      <c r="A7" s="14"/>
      <c r="B7" s="14" t="s">
        <v>62</v>
      </c>
      <c r="C7" s="250" t="s">
        <v>64</v>
      </c>
      <c r="D7" s="250"/>
      <c r="E7" s="250">
        <v>133</v>
      </c>
      <c r="F7" s="250">
        <v>135</v>
      </c>
      <c r="G7" s="250">
        <v>150</v>
      </c>
      <c r="H7" s="103"/>
      <c r="I7" s="103"/>
      <c r="J7" s="103"/>
      <c r="K7" s="103"/>
      <c r="L7" s="103"/>
      <c r="M7" s="103"/>
      <c r="N7" s="103">
        <v>135</v>
      </c>
      <c r="O7" s="270">
        <f>10671/71158*1000</f>
        <v>149.96205626914752</v>
      </c>
      <c r="P7" s="103">
        <v>136</v>
      </c>
      <c r="Q7" s="103">
        <v>136</v>
      </c>
      <c r="R7" s="250"/>
    </row>
    <row r="8" spans="1:18" ht="32.25" customHeight="1" x14ac:dyDescent="0.2">
      <c r="A8" s="14"/>
      <c r="B8" s="14" t="s">
        <v>13</v>
      </c>
      <c r="C8" s="322" t="s">
        <v>65</v>
      </c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4"/>
    </row>
    <row r="9" spans="1:18" ht="28.5" customHeight="1" x14ac:dyDescent="0.2">
      <c r="A9" s="14"/>
      <c r="B9" s="14" t="s">
        <v>66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</row>
    <row r="10" spans="1:18" ht="52.5" customHeight="1" x14ac:dyDescent="0.2">
      <c r="A10" s="14"/>
      <c r="B10" s="14" t="s">
        <v>67</v>
      </c>
      <c r="C10" s="250" t="s">
        <v>55</v>
      </c>
      <c r="D10" s="250">
        <v>0.1</v>
      </c>
      <c r="E10" s="250">
        <v>2864</v>
      </c>
      <c r="F10" s="250">
        <v>2887</v>
      </c>
      <c r="G10" s="250">
        <v>2890</v>
      </c>
      <c r="H10" s="250"/>
      <c r="I10" s="250"/>
      <c r="J10" s="250"/>
      <c r="K10" s="250"/>
      <c r="L10" s="250"/>
      <c r="M10" s="250"/>
      <c r="N10" s="250">
        <v>2890</v>
      </c>
      <c r="O10" s="243">
        <v>3054</v>
      </c>
      <c r="P10" s="250">
        <v>2890</v>
      </c>
      <c r="Q10" s="250">
        <v>2890</v>
      </c>
      <c r="R10" s="250"/>
    </row>
    <row r="11" spans="1:18" ht="34.5" customHeight="1" x14ac:dyDescent="0.2">
      <c r="A11" s="14"/>
      <c r="B11" s="14" t="s">
        <v>68</v>
      </c>
      <c r="C11" s="250" t="s">
        <v>64</v>
      </c>
      <c r="D11" s="250">
        <v>0.09</v>
      </c>
      <c r="E11" s="250">
        <v>9261</v>
      </c>
      <c r="F11" s="250">
        <v>9325</v>
      </c>
      <c r="G11" s="250">
        <v>9338</v>
      </c>
      <c r="H11" s="250"/>
      <c r="I11" s="103"/>
      <c r="J11" s="103"/>
      <c r="K11" s="103"/>
      <c r="L11" s="250"/>
      <c r="M11" s="250"/>
      <c r="N11" s="250">
        <v>9338</v>
      </c>
      <c r="O11" s="296">
        <f>670308/71158*1000</f>
        <v>9419.9949408358862</v>
      </c>
      <c r="P11" s="250">
        <v>9338</v>
      </c>
      <c r="Q11" s="250">
        <v>9338</v>
      </c>
      <c r="R11" s="250"/>
    </row>
    <row r="12" spans="1:18" ht="68.25" customHeight="1" x14ac:dyDescent="0.2">
      <c r="A12" s="14"/>
      <c r="B12" s="14" t="s">
        <v>69</v>
      </c>
      <c r="C12" s="250" t="s">
        <v>53</v>
      </c>
      <c r="D12" s="250">
        <v>0.09</v>
      </c>
      <c r="E12" s="250">
        <v>10</v>
      </c>
      <c r="F12" s="250">
        <v>6.7</v>
      </c>
      <c r="G12" s="250">
        <v>8.3000000000000007</v>
      </c>
      <c r="H12" s="250">
        <v>3.8</v>
      </c>
      <c r="I12" s="250">
        <v>3.8</v>
      </c>
      <c r="J12" s="250">
        <v>4.8</v>
      </c>
      <c r="K12" s="250">
        <v>5.3</v>
      </c>
      <c r="L12" s="250">
        <v>5.8</v>
      </c>
      <c r="M12" s="250">
        <v>6</v>
      </c>
      <c r="N12" s="250">
        <v>6.7</v>
      </c>
      <c r="O12" s="250">
        <v>7.2</v>
      </c>
      <c r="P12" s="250">
        <v>6.7</v>
      </c>
      <c r="Q12" s="250">
        <v>9.6999999999999993</v>
      </c>
      <c r="R12" s="250"/>
    </row>
    <row r="13" spans="1:18" ht="36" customHeight="1" x14ac:dyDescent="0.2">
      <c r="A13" s="14"/>
      <c r="B13" s="14" t="s">
        <v>70</v>
      </c>
      <c r="C13" s="250" t="s">
        <v>71</v>
      </c>
      <c r="D13" s="250">
        <v>0.1</v>
      </c>
      <c r="E13" s="250">
        <v>4.3600000000000003</v>
      </c>
      <c r="F13" s="250">
        <v>2.31</v>
      </c>
      <c r="G13" s="250">
        <v>4.6100000000000003</v>
      </c>
      <c r="H13" s="103">
        <v>0.65</v>
      </c>
      <c r="I13" s="103">
        <v>0.73</v>
      </c>
      <c r="J13" s="250">
        <v>1.3</v>
      </c>
      <c r="K13" s="250">
        <v>1.71</v>
      </c>
      <c r="L13" s="250">
        <v>1.87</v>
      </c>
      <c r="M13" s="250">
        <v>2.52</v>
      </c>
      <c r="N13" s="250">
        <v>2.35</v>
      </c>
      <c r="O13" s="250">
        <v>3.13</v>
      </c>
      <c r="P13" s="250">
        <v>2.37</v>
      </c>
      <c r="Q13" s="250">
        <v>4.03</v>
      </c>
      <c r="R13" s="250"/>
    </row>
    <row r="14" spans="1:18" ht="18.75" customHeight="1" x14ac:dyDescent="0.2">
      <c r="A14" s="14"/>
      <c r="B14" s="14" t="s">
        <v>14</v>
      </c>
      <c r="C14" s="322" t="s">
        <v>72</v>
      </c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4"/>
    </row>
    <row r="15" spans="1:18" x14ac:dyDescent="0.2">
      <c r="A15" s="14"/>
      <c r="B15" s="14" t="s">
        <v>73</v>
      </c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</row>
    <row r="16" spans="1:18" ht="18.75" customHeight="1" x14ac:dyDescent="0.2">
      <c r="A16" s="14"/>
      <c r="B16" s="14" t="s">
        <v>74</v>
      </c>
      <c r="C16" s="250" t="s">
        <v>75</v>
      </c>
      <c r="D16" s="250">
        <v>0.08</v>
      </c>
      <c r="E16" s="250">
        <v>0.9</v>
      </c>
      <c r="F16" s="250">
        <v>0.9</v>
      </c>
      <c r="G16" s="250">
        <v>0.9</v>
      </c>
      <c r="H16" s="250"/>
      <c r="I16" s="250"/>
      <c r="J16" s="250"/>
      <c r="K16" s="250"/>
      <c r="L16" s="250"/>
      <c r="M16" s="250"/>
      <c r="N16" s="250">
        <v>0.9</v>
      </c>
      <c r="O16" s="270">
        <f>66/71158*1000</f>
        <v>0.92751342083813493</v>
      </c>
      <c r="P16" s="250">
        <v>0.9</v>
      </c>
      <c r="Q16" s="250">
        <v>0.9</v>
      </c>
      <c r="R16" s="250"/>
    </row>
    <row r="17" spans="1:18" ht="18.75" customHeight="1" x14ac:dyDescent="0.2">
      <c r="A17" s="14"/>
      <c r="B17" s="14" t="s">
        <v>76</v>
      </c>
      <c r="C17" s="250" t="s">
        <v>55</v>
      </c>
      <c r="D17" s="250">
        <v>0.08</v>
      </c>
      <c r="E17" s="250">
        <v>23.9</v>
      </c>
      <c r="F17" s="250">
        <v>22.9</v>
      </c>
      <c r="G17" s="250">
        <v>24.7</v>
      </c>
      <c r="H17" s="270"/>
      <c r="I17" s="270"/>
      <c r="J17" s="270"/>
      <c r="K17" s="270"/>
      <c r="L17" s="270"/>
      <c r="M17" s="250"/>
      <c r="N17" s="250">
        <v>24.7</v>
      </c>
      <c r="O17" s="270">
        <f>1774/71158*1000</f>
        <v>24.930436493437139</v>
      </c>
      <c r="P17" s="250">
        <v>24.7</v>
      </c>
      <c r="Q17" s="250">
        <v>24.7</v>
      </c>
      <c r="R17" s="250"/>
    </row>
    <row r="18" spans="1:18" ht="18.75" customHeight="1" x14ac:dyDescent="0.2">
      <c r="A18" s="14"/>
      <c r="B18" s="14" t="s">
        <v>77</v>
      </c>
      <c r="C18" s="250" t="s">
        <v>55</v>
      </c>
      <c r="D18" s="250">
        <v>0.05</v>
      </c>
      <c r="E18" s="250">
        <v>15.9</v>
      </c>
      <c r="F18" s="250">
        <v>15.8</v>
      </c>
      <c r="G18" s="250">
        <v>16.600000000000001</v>
      </c>
      <c r="H18" s="250"/>
      <c r="I18" s="250"/>
      <c r="J18" s="250"/>
      <c r="K18" s="103"/>
      <c r="L18" s="250"/>
      <c r="M18" s="250"/>
      <c r="N18" s="250">
        <v>16.100000000000001</v>
      </c>
      <c r="O18" s="103">
        <v>16.78</v>
      </c>
      <c r="P18" s="250">
        <v>16.100000000000001</v>
      </c>
      <c r="Q18" s="250">
        <v>16.100000000000001</v>
      </c>
      <c r="R18" s="250"/>
    </row>
    <row r="19" spans="1:18" ht="99.75" customHeight="1" x14ac:dyDescent="0.2">
      <c r="A19" s="14"/>
      <c r="B19" s="14" t="s">
        <v>78</v>
      </c>
      <c r="C19" s="250" t="s">
        <v>79</v>
      </c>
      <c r="D19" s="250">
        <v>0.1</v>
      </c>
      <c r="E19" s="250">
        <v>7.54</v>
      </c>
      <c r="F19" s="250">
        <v>-42.57</v>
      </c>
      <c r="G19" s="250">
        <v>-15.46</v>
      </c>
      <c r="H19" s="103"/>
      <c r="I19" s="103"/>
      <c r="J19" s="103"/>
      <c r="K19" s="103"/>
      <c r="L19" s="103"/>
      <c r="M19" s="103"/>
      <c r="N19" s="103">
        <v>1.22</v>
      </c>
      <c r="O19" s="250">
        <v>-12.27</v>
      </c>
      <c r="P19" s="250">
        <v>0</v>
      </c>
      <c r="Q19" s="250">
        <v>0</v>
      </c>
      <c r="R19" s="250" t="s">
        <v>513</v>
      </c>
    </row>
    <row r="20" spans="1:18" ht="18.75" customHeight="1" x14ac:dyDescent="0.2">
      <c r="A20" s="14"/>
      <c r="B20" s="14" t="s">
        <v>22</v>
      </c>
      <c r="C20" s="322" t="s">
        <v>80</v>
      </c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4"/>
    </row>
    <row r="21" spans="1:18" ht="31.5" x14ac:dyDescent="0.2">
      <c r="A21" s="14"/>
      <c r="B21" s="14" t="s">
        <v>81</v>
      </c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</row>
    <row r="22" spans="1:18" ht="45" customHeight="1" x14ac:dyDescent="0.2">
      <c r="A22" s="14"/>
      <c r="B22" s="14" t="s">
        <v>82</v>
      </c>
      <c r="C22" s="250" t="s">
        <v>53</v>
      </c>
      <c r="D22" s="250">
        <v>0.03</v>
      </c>
      <c r="E22" s="250">
        <v>13.59</v>
      </c>
      <c r="F22" s="250">
        <v>12.01</v>
      </c>
      <c r="G22" s="250">
        <v>13.44</v>
      </c>
      <c r="H22" s="250"/>
      <c r="I22" s="250"/>
      <c r="J22" s="250"/>
      <c r="K22" s="250"/>
      <c r="L22" s="250"/>
      <c r="M22" s="250"/>
      <c r="N22" s="103">
        <v>12.19</v>
      </c>
      <c r="O22" s="103">
        <v>13.3</v>
      </c>
      <c r="P22" s="250">
        <v>12.19</v>
      </c>
      <c r="Q22" s="250">
        <v>12.57</v>
      </c>
      <c r="R22" s="250"/>
    </row>
    <row r="23" spans="1:18" ht="114" customHeight="1" x14ac:dyDescent="0.2">
      <c r="A23" s="14"/>
      <c r="B23" s="14" t="s">
        <v>83</v>
      </c>
      <c r="C23" s="250" t="s">
        <v>55</v>
      </c>
      <c r="D23" s="250">
        <v>0.04</v>
      </c>
      <c r="E23" s="250">
        <v>141</v>
      </c>
      <c r="F23" s="250">
        <v>145</v>
      </c>
      <c r="G23" s="250">
        <v>106</v>
      </c>
      <c r="H23" s="250"/>
      <c r="I23" s="250"/>
      <c r="J23" s="250"/>
      <c r="K23" s="250"/>
      <c r="L23" s="250"/>
      <c r="M23" s="250"/>
      <c r="N23" s="103">
        <v>111</v>
      </c>
      <c r="O23" s="103">
        <v>80</v>
      </c>
      <c r="P23" s="250">
        <v>116</v>
      </c>
      <c r="Q23" s="250">
        <v>121</v>
      </c>
      <c r="R23" s="295" t="s">
        <v>514</v>
      </c>
    </row>
    <row r="24" spans="1:18" ht="40.5" customHeight="1" x14ac:dyDescent="0.2">
      <c r="A24" s="14"/>
      <c r="B24" s="14" t="s">
        <v>84</v>
      </c>
      <c r="C24" s="250" t="s">
        <v>53</v>
      </c>
      <c r="D24" s="250">
        <v>0.03</v>
      </c>
      <c r="E24" s="250">
        <v>100</v>
      </c>
      <c r="F24" s="250">
        <v>100</v>
      </c>
      <c r="G24" s="250">
        <v>100</v>
      </c>
      <c r="H24" s="250"/>
      <c r="I24" s="250"/>
      <c r="J24" s="250"/>
      <c r="K24" s="250"/>
      <c r="L24" s="250"/>
      <c r="M24" s="250"/>
      <c r="N24" s="250">
        <v>100</v>
      </c>
      <c r="O24" s="250">
        <v>100</v>
      </c>
      <c r="P24" s="250">
        <v>100</v>
      </c>
      <c r="Q24" s="250">
        <v>100</v>
      </c>
      <c r="R24" s="250"/>
    </row>
    <row r="25" spans="1:18" ht="35.25" customHeight="1" x14ac:dyDescent="0.2">
      <c r="A25" s="14"/>
      <c r="B25" s="14" t="s">
        <v>435</v>
      </c>
      <c r="C25" s="250" t="s">
        <v>53</v>
      </c>
      <c r="D25" s="250">
        <v>0.03</v>
      </c>
      <c r="E25" s="250">
        <v>100</v>
      </c>
      <c r="F25" s="250">
        <v>100</v>
      </c>
      <c r="G25" s="250">
        <v>100</v>
      </c>
      <c r="H25" s="250"/>
      <c r="I25" s="250"/>
      <c r="J25" s="250"/>
      <c r="K25" s="250"/>
      <c r="L25" s="250"/>
      <c r="M25" s="250"/>
      <c r="N25" s="250">
        <v>100</v>
      </c>
      <c r="O25" s="250">
        <v>100</v>
      </c>
      <c r="P25" s="250">
        <v>100</v>
      </c>
      <c r="Q25" s="250">
        <v>100</v>
      </c>
      <c r="R25" s="250"/>
    </row>
    <row r="26" spans="1:18" ht="31.5" customHeight="1" x14ac:dyDescent="0.2">
      <c r="A26" s="74"/>
      <c r="B26" s="74" t="s">
        <v>85</v>
      </c>
      <c r="C26" s="85" t="s">
        <v>86</v>
      </c>
      <c r="D26" s="85">
        <v>0.03</v>
      </c>
      <c r="E26" s="29">
        <v>37.78</v>
      </c>
      <c r="F26" s="85">
        <v>41.2</v>
      </c>
      <c r="G26" s="29">
        <v>47.6</v>
      </c>
      <c r="H26" s="29">
        <v>50</v>
      </c>
      <c r="I26" s="29">
        <v>50</v>
      </c>
      <c r="J26" s="29">
        <v>51.6</v>
      </c>
      <c r="K26" s="297">
        <v>55.4</v>
      </c>
      <c r="L26" s="298">
        <v>52</v>
      </c>
      <c r="M26" s="29">
        <v>64.19</v>
      </c>
      <c r="N26" s="29">
        <v>52.7</v>
      </c>
      <c r="O26" s="29">
        <v>57.2</v>
      </c>
      <c r="P26" s="29">
        <v>52.7</v>
      </c>
      <c r="Q26" s="29">
        <v>52.7</v>
      </c>
      <c r="R26" s="85"/>
    </row>
    <row r="27" spans="1:18" ht="84.75" customHeight="1" x14ac:dyDescent="0.2">
      <c r="A27" s="14"/>
      <c r="B27" s="75" t="s">
        <v>87</v>
      </c>
      <c r="C27" s="250" t="s">
        <v>55</v>
      </c>
      <c r="D27" s="250">
        <v>0.03</v>
      </c>
      <c r="E27" s="250">
        <v>4</v>
      </c>
      <c r="F27" s="250">
        <v>4</v>
      </c>
      <c r="G27" s="250">
        <v>2</v>
      </c>
      <c r="H27" s="250"/>
      <c r="I27" s="250"/>
      <c r="J27" s="250"/>
      <c r="K27" s="250"/>
      <c r="L27" s="250"/>
      <c r="M27" s="250"/>
      <c r="N27" s="250">
        <v>4</v>
      </c>
      <c r="O27" s="250">
        <v>2</v>
      </c>
      <c r="P27" s="250">
        <v>4</v>
      </c>
      <c r="Q27" s="250">
        <v>4</v>
      </c>
      <c r="R27" s="250"/>
    </row>
    <row r="28" spans="1:18" ht="84.75" customHeight="1" x14ac:dyDescent="0.2">
      <c r="A28" s="14"/>
      <c r="B28" s="75" t="s">
        <v>88</v>
      </c>
      <c r="C28" s="250" t="s">
        <v>89</v>
      </c>
      <c r="D28" s="250">
        <v>0.04</v>
      </c>
      <c r="E28" s="250">
        <v>5</v>
      </c>
      <c r="F28" s="250">
        <v>5</v>
      </c>
      <c r="G28" s="250" t="s">
        <v>166</v>
      </c>
      <c r="H28" s="250"/>
      <c r="I28" s="250"/>
      <c r="J28" s="250"/>
      <c r="K28" s="250"/>
      <c r="L28" s="250"/>
      <c r="M28" s="250"/>
      <c r="N28" s="250">
        <v>0</v>
      </c>
      <c r="O28" s="250" t="s">
        <v>540</v>
      </c>
      <c r="P28" s="250">
        <v>0</v>
      </c>
      <c r="Q28" s="250">
        <v>0</v>
      </c>
      <c r="R28" s="250"/>
    </row>
    <row r="29" spans="1:18" ht="48.75" customHeight="1" x14ac:dyDescent="0.2">
      <c r="A29" s="14"/>
      <c r="B29" s="14" t="s">
        <v>90</v>
      </c>
      <c r="C29" s="250" t="s">
        <v>89</v>
      </c>
      <c r="D29" s="250">
        <v>0.02</v>
      </c>
      <c r="E29" s="250">
        <v>5</v>
      </c>
      <c r="F29" s="250">
        <v>5</v>
      </c>
      <c r="G29" s="250">
        <v>5</v>
      </c>
      <c r="H29" s="250"/>
      <c r="I29" s="250"/>
      <c r="J29" s="250"/>
      <c r="K29" s="250"/>
      <c r="L29" s="250"/>
      <c r="M29" s="250"/>
      <c r="N29" s="250">
        <v>0</v>
      </c>
      <c r="O29" s="250" t="s">
        <v>540</v>
      </c>
      <c r="P29" s="250">
        <v>0</v>
      </c>
      <c r="Q29" s="250">
        <v>0</v>
      </c>
      <c r="R29" s="250"/>
    </row>
    <row r="30" spans="1:18" ht="73.5" customHeight="1" x14ac:dyDescent="0.2">
      <c r="A30" s="14"/>
      <c r="B30" s="14" t="s">
        <v>91</v>
      </c>
      <c r="C30" s="250" t="s">
        <v>89</v>
      </c>
      <c r="D30" s="250">
        <v>0.02</v>
      </c>
      <c r="E30" s="250">
        <v>5</v>
      </c>
      <c r="F30" s="250">
        <v>5</v>
      </c>
      <c r="G30" s="250">
        <v>4</v>
      </c>
      <c r="H30" s="250"/>
      <c r="I30" s="250"/>
      <c r="J30" s="250"/>
      <c r="K30" s="250"/>
      <c r="L30" s="250"/>
      <c r="M30" s="250"/>
      <c r="N30" s="250">
        <v>0</v>
      </c>
      <c r="O30" s="250" t="s">
        <v>540</v>
      </c>
      <c r="P30" s="250">
        <v>0</v>
      </c>
      <c r="Q30" s="250">
        <v>0</v>
      </c>
      <c r="R30" s="250"/>
    </row>
    <row r="31" spans="1:18" ht="156" customHeight="1" x14ac:dyDescent="0.2">
      <c r="A31" s="14"/>
      <c r="B31" s="14" t="s">
        <v>92</v>
      </c>
      <c r="C31" s="250" t="s">
        <v>89</v>
      </c>
      <c r="D31" s="250">
        <v>0.02</v>
      </c>
      <c r="E31" s="250">
        <v>5</v>
      </c>
      <c r="F31" s="250">
        <v>5</v>
      </c>
      <c r="G31" s="250">
        <v>5</v>
      </c>
      <c r="H31" s="250"/>
      <c r="I31" s="250"/>
      <c r="J31" s="250"/>
      <c r="K31" s="250"/>
      <c r="L31" s="250"/>
      <c r="M31" s="250"/>
      <c r="N31" s="250">
        <v>5</v>
      </c>
      <c r="O31" s="250">
        <v>0</v>
      </c>
      <c r="P31" s="250">
        <v>5</v>
      </c>
      <c r="Q31" s="250">
        <v>5</v>
      </c>
      <c r="R31" s="250" t="s">
        <v>515</v>
      </c>
    </row>
    <row r="32" spans="1:18" ht="36" customHeight="1" x14ac:dyDescent="0.2">
      <c r="A32" s="14"/>
      <c r="B32" s="14" t="s">
        <v>93</v>
      </c>
      <c r="C32" s="250" t="s">
        <v>89</v>
      </c>
      <c r="D32" s="250">
        <v>0.02</v>
      </c>
      <c r="E32" s="250">
        <v>5</v>
      </c>
      <c r="F32" s="250">
        <v>5</v>
      </c>
      <c r="G32" s="250">
        <v>5</v>
      </c>
      <c r="H32" s="250"/>
      <c r="I32" s="250"/>
      <c r="J32" s="250"/>
      <c r="K32" s="250"/>
      <c r="L32" s="250"/>
      <c r="M32" s="250"/>
      <c r="N32" s="250">
        <v>0</v>
      </c>
      <c r="O32" s="250" t="s">
        <v>540</v>
      </c>
      <c r="P32" s="250">
        <v>0</v>
      </c>
      <c r="Q32" s="250">
        <v>0</v>
      </c>
      <c r="R32" s="250"/>
    </row>
    <row r="33" spans="1:18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ht="18.75" customHeight="1" x14ac:dyDescent="0.2">
      <c r="A34" s="316" t="s">
        <v>434</v>
      </c>
      <c r="B34" s="3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317" t="s">
        <v>436</v>
      </c>
      <c r="R34" s="317"/>
    </row>
  </sheetData>
  <mergeCells count="22">
    <mergeCell ref="A1:R1"/>
    <mergeCell ref="H3:I3"/>
    <mergeCell ref="J3:K3"/>
    <mergeCell ref="L3:M3"/>
    <mergeCell ref="N3:O3"/>
    <mergeCell ref="P3:P4"/>
    <mergeCell ref="A34:B34"/>
    <mergeCell ref="Q34:R34"/>
    <mergeCell ref="Q3:Q4"/>
    <mergeCell ref="C5:R5"/>
    <mergeCell ref="C8:R8"/>
    <mergeCell ref="C14:R14"/>
    <mergeCell ref="C20:R20"/>
    <mergeCell ref="A2:A4"/>
    <mergeCell ref="B2:B4"/>
    <mergeCell ref="C2:C4"/>
    <mergeCell ref="D2:D4"/>
    <mergeCell ref="E2:G2"/>
    <mergeCell ref="H2:O2"/>
    <mergeCell ref="P2:Q2"/>
    <mergeCell ref="R2:R4"/>
    <mergeCell ref="F3:G3"/>
  </mergeCells>
  <pageMargins left="0.59055118110236227" right="0.51181102362204722" top="0.59055118110236227" bottom="0.74803149606299213" header="0.31496062992125984" footer="0.31496062992125984"/>
  <pageSetup paperSize="9" scale="5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40"/>
  <sheetViews>
    <sheetView workbookViewId="0">
      <selection sqref="A1:R1"/>
    </sheetView>
  </sheetViews>
  <sheetFormatPr defaultRowHeight="12.75" x14ac:dyDescent="0.2"/>
  <cols>
    <col min="1" max="1" width="6.140625" style="51" customWidth="1"/>
    <col min="2" max="2" width="36" style="16" customWidth="1"/>
    <col min="3" max="3" width="8.28515625" style="16" customWidth="1"/>
    <col min="4" max="4" width="7.7109375" style="16" customWidth="1"/>
    <col min="5" max="5" width="9.85546875" style="16" customWidth="1"/>
    <col min="6" max="7" width="8.28515625" style="16" customWidth="1"/>
    <col min="8" max="9" width="9.42578125" style="16" bestFit="1" customWidth="1"/>
    <col min="10" max="16" width="9.140625" style="16"/>
    <col min="17" max="17" width="7.85546875" style="16" customWidth="1"/>
    <col min="18" max="18" width="18.85546875" style="16" customWidth="1"/>
    <col min="19" max="19" width="9.140625" style="16"/>
  </cols>
  <sheetData>
    <row r="1" spans="1:18" ht="37.5" customHeight="1" x14ac:dyDescent="0.3">
      <c r="A1" s="331" t="s">
        <v>542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</row>
    <row r="2" spans="1:18" ht="15.75" customHeight="1" x14ac:dyDescent="0.2">
      <c r="A2" s="332" t="s">
        <v>0</v>
      </c>
      <c r="B2" s="330" t="s">
        <v>1</v>
      </c>
      <c r="C2" s="330" t="s">
        <v>2</v>
      </c>
      <c r="D2" s="330" t="s">
        <v>3</v>
      </c>
      <c r="E2" s="330" t="s">
        <v>4</v>
      </c>
      <c r="F2" s="330"/>
      <c r="G2" s="330"/>
      <c r="H2" s="330" t="s">
        <v>424</v>
      </c>
      <c r="I2" s="330"/>
      <c r="J2" s="330"/>
      <c r="K2" s="330"/>
      <c r="L2" s="330"/>
      <c r="M2" s="330"/>
      <c r="N2" s="330"/>
      <c r="O2" s="330"/>
      <c r="P2" s="330" t="s">
        <v>5</v>
      </c>
      <c r="Q2" s="330"/>
      <c r="R2" s="330" t="s">
        <v>6</v>
      </c>
    </row>
    <row r="3" spans="1:18" ht="15.75" customHeight="1" x14ac:dyDescent="0.2">
      <c r="A3" s="332"/>
      <c r="B3" s="330"/>
      <c r="C3" s="330"/>
      <c r="D3" s="330"/>
      <c r="E3" s="180">
        <v>2014</v>
      </c>
      <c r="F3" s="330">
        <v>2015</v>
      </c>
      <c r="G3" s="330"/>
      <c r="H3" s="330" t="s">
        <v>7</v>
      </c>
      <c r="I3" s="330"/>
      <c r="J3" s="330" t="s">
        <v>8</v>
      </c>
      <c r="K3" s="330"/>
      <c r="L3" s="330" t="s">
        <v>9</v>
      </c>
      <c r="M3" s="330"/>
      <c r="N3" s="330" t="s">
        <v>10</v>
      </c>
      <c r="O3" s="330"/>
      <c r="P3" s="330" t="s">
        <v>106</v>
      </c>
      <c r="Q3" s="330" t="s">
        <v>107</v>
      </c>
      <c r="R3" s="330"/>
    </row>
    <row r="4" spans="1:18" ht="32.25" customHeight="1" x14ac:dyDescent="0.2">
      <c r="A4" s="332"/>
      <c r="B4" s="330"/>
      <c r="C4" s="330"/>
      <c r="D4" s="330"/>
      <c r="E4" s="180" t="s">
        <v>11</v>
      </c>
      <c r="F4" s="180" t="s">
        <v>12</v>
      </c>
      <c r="G4" s="180" t="s">
        <v>11</v>
      </c>
      <c r="H4" s="180" t="s">
        <v>12</v>
      </c>
      <c r="I4" s="180" t="s">
        <v>11</v>
      </c>
      <c r="J4" s="180" t="s">
        <v>12</v>
      </c>
      <c r="K4" s="180" t="s">
        <v>11</v>
      </c>
      <c r="L4" s="180" t="s">
        <v>12</v>
      </c>
      <c r="M4" s="180" t="s">
        <v>11</v>
      </c>
      <c r="N4" s="180" t="s">
        <v>12</v>
      </c>
      <c r="O4" s="180" t="s">
        <v>11</v>
      </c>
      <c r="P4" s="330"/>
      <c r="Q4" s="330"/>
      <c r="R4" s="330"/>
    </row>
    <row r="5" spans="1:18" ht="78" customHeight="1" x14ac:dyDescent="0.25">
      <c r="A5" s="107" t="s">
        <v>108</v>
      </c>
      <c r="B5" s="108" t="s">
        <v>109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09"/>
    </row>
    <row r="6" spans="1:18" ht="68.25" customHeight="1" x14ac:dyDescent="0.25">
      <c r="A6" s="107" t="s">
        <v>110</v>
      </c>
      <c r="B6" s="110" t="s">
        <v>111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09"/>
    </row>
    <row r="7" spans="1:18" ht="15.75" x14ac:dyDescent="0.25">
      <c r="A7" s="107"/>
      <c r="B7" s="110" t="s">
        <v>112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09"/>
    </row>
    <row r="8" spans="1:18" ht="25.5" x14ac:dyDescent="0.25">
      <c r="A8" s="107" t="s">
        <v>113</v>
      </c>
      <c r="B8" s="110" t="s">
        <v>114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09"/>
    </row>
    <row r="9" spans="1:18" ht="38.25" x14ac:dyDescent="0.25">
      <c r="A9" s="107"/>
      <c r="B9" s="108" t="s">
        <v>115</v>
      </c>
      <c r="C9" s="180" t="s">
        <v>116</v>
      </c>
      <c r="D9" s="180">
        <v>0.1</v>
      </c>
      <c r="E9" s="180">
        <v>1048</v>
      </c>
      <c r="F9" s="180">
        <v>1100</v>
      </c>
      <c r="G9" s="180">
        <v>1127</v>
      </c>
      <c r="H9" s="180">
        <v>275</v>
      </c>
      <c r="I9" s="180">
        <v>249</v>
      </c>
      <c r="J9" s="180">
        <f>H9+275</f>
        <v>550</v>
      </c>
      <c r="K9" s="180">
        <f>249+245+4</f>
        <v>498</v>
      </c>
      <c r="L9" s="180">
        <f>J9+275</f>
        <v>825</v>
      </c>
      <c r="M9" s="180">
        <f>498+258</f>
        <v>756</v>
      </c>
      <c r="N9" s="180">
        <f>L9+275</f>
        <v>1100</v>
      </c>
      <c r="O9" s="180">
        <f>756+247+4+12</f>
        <v>1019</v>
      </c>
      <c r="P9" s="180">
        <v>1100</v>
      </c>
      <c r="Q9" s="180">
        <v>1100</v>
      </c>
      <c r="R9" s="109"/>
    </row>
    <row r="10" spans="1:18" ht="15.75" customHeight="1" x14ac:dyDescent="0.25">
      <c r="A10" s="107"/>
      <c r="B10" s="110" t="s">
        <v>117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09"/>
    </row>
    <row r="11" spans="1:18" ht="51" x14ac:dyDescent="0.25">
      <c r="A11" s="107" t="s">
        <v>118</v>
      </c>
      <c r="B11" s="110" t="s">
        <v>119</v>
      </c>
      <c r="C11" s="180"/>
      <c r="D11" s="180"/>
      <c r="E11" s="181"/>
      <c r="F11" s="181"/>
      <c r="G11" s="180"/>
      <c r="H11" s="181"/>
      <c r="I11" s="181"/>
      <c r="J11" s="181"/>
      <c r="K11" s="180"/>
      <c r="L11" s="181"/>
      <c r="M11" s="180"/>
      <c r="N11" s="181"/>
      <c r="O11" s="180"/>
      <c r="P11" s="180"/>
      <c r="Q11" s="180"/>
      <c r="R11" s="109"/>
    </row>
    <row r="12" spans="1:18" ht="120" x14ac:dyDescent="0.25">
      <c r="A12" s="107"/>
      <c r="B12" s="111" t="s">
        <v>120</v>
      </c>
      <c r="C12" s="180" t="s">
        <v>121</v>
      </c>
      <c r="D12" s="180">
        <v>0.1</v>
      </c>
      <c r="E12" s="182" t="s">
        <v>125</v>
      </c>
      <c r="F12" s="182" t="s">
        <v>122</v>
      </c>
      <c r="G12" s="182" t="s">
        <v>328</v>
      </c>
      <c r="H12" s="182" t="s">
        <v>123</v>
      </c>
      <c r="I12" s="182" t="s">
        <v>425</v>
      </c>
      <c r="J12" s="182" t="s">
        <v>327</v>
      </c>
      <c r="K12" s="182" t="s">
        <v>526</v>
      </c>
      <c r="L12" s="182" t="s">
        <v>124</v>
      </c>
      <c r="M12" s="182" t="s">
        <v>527</v>
      </c>
      <c r="N12" s="182" t="s">
        <v>122</v>
      </c>
      <c r="O12" s="182" t="s">
        <v>528</v>
      </c>
      <c r="P12" s="182" t="s">
        <v>122</v>
      </c>
      <c r="Q12" s="182" t="s">
        <v>122</v>
      </c>
      <c r="R12" s="109"/>
    </row>
    <row r="13" spans="1:18" ht="15.75" x14ac:dyDescent="0.25">
      <c r="A13" s="107"/>
      <c r="B13" s="183" t="s">
        <v>126</v>
      </c>
      <c r="C13" s="180"/>
      <c r="D13" s="180"/>
      <c r="E13" s="181"/>
      <c r="F13" s="181"/>
      <c r="G13" s="180"/>
      <c r="H13" s="181"/>
      <c r="I13" s="181"/>
      <c r="J13" s="181"/>
      <c r="K13" s="180"/>
      <c r="L13" s="181"/>
      <c r="M13" s="180"/>
      <c r="N13" s="181"/>
      <c r="O13" s="180"/>
      <c r="P13" s="180"/>
      <c r="Q13" s="180"/>
      <c r="R13" s="109"/>
    </row>
    <row r="14" spans="1:18" ht="60" x14ac:dyDescent="0.25">
      <c r="A14" s="107" t="s">
        <v>127</v>
      </c>
      <c r="B14" s="183" t="s">
        <v>128</v>
      </c>
      <c r="C14" s="184"/>
      <c r="D14" s="180"/>
      <c r="E14" s="185"/>
      <c r="F14" s="185"/>
      <c r="G14" s="180"/>
      <c r="H14" s="185"/>
      <c r="I14" s="185"/>
      <c r="J14" s="185"/>
      <c r="K14" s="180"/>
      <c r="L14" s="185"/>
      <c r="M14" s="180"/>
      <c r="N14" s="185"/>
      <c r="O14" s="180"/>
      <c r="P14" s="180"/>
      <c r="Q14" s="180"/>
      <c r="R14" s="109"/>
    </row>
    <row r="15" spans="1:18" ht="75" x14ac:dyDescent="0.25">
      <c r="A15" s="107"/>
      <c r="B15" s="183" t="s">
        <v>129</v>
      </c>
      <c r="C15" s="184" t="s">
        <v>130</v>
      </c>
      <c r="D15" s="180">
        <v>0.1</v>
      </c>
      <c r="E15" s="186">
        <v>1807</v>
      </c>
      <c r="F15" s="186">
        <v>1300</v>
      </c>
      <c r="G15" s="186">
        <v>1763</v>
      </c>
      <c r="H15" s="186">
        <v>325</v>
      </c>
      <c r="I15" s="186">
        <v>214</v>
      </c>
      <c r="J15" s="186">
        <v>650</v>
      </c>
      <c r="K15" s="186">
        <f>214+285</f>
        <v>499</v>
      </c>
      <c r="L15" s="186">
        <v>975</v>
      </c>
      <c r="M15" s="186">
        <f>499+407</f>
        <v>906</v>
      </c>
      <c r="N15" s="186">
        <v>1300</v>
      </c>
      <c r="O15" s="186">
        <f>906+412</f>
        <v>1318</v>
      </c>
      <c r="P15" s="186">
        <v>1300</v>
      </c>
      <c r="Q15" s="186">
        <v>1300</v>
      </c>
      <c r="R15" s="109"/>
    </row>
    <row r="16" spans="1:18" ht="15.75" x14ac:dyDescent="0.25">
      <c r="A16" s="107"/>
      <c r="B16" s="187" t="s">
        <v>131</v>
      </c>
      <c r="C16" s="184"/>
      <c r="D16" s="180"/>
      <c r="E16" s="185"/>
      <c r="F16" s="185"/>
      <c r="G16" s="180"/>
      <c r="H16" s="185"/>
      <c r="I16" s="185"/>
      <c r="J16" s="185"/>
      <c r="K16" s="180"/>
      <c r="L16" s="185"/>
      <c r="M16" s="180"/>
      <c r="N16" s="185"/>
      <c r="O16" s="180"/>
      <c r="P16" s="180"/>
      <c r="Q16" s="180"/>
      <c r="R16" s="109"/>
    </row>
    <row r="17" spans="1:18" ht="60" x14ac:dyDescent="0.25">
      <c r="A17" s="107" t="s">
        <v>426</v>
      </c>
      <c r="B17" s="183" t="s">
        <v>133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09"/>
    </row>
    <row r="18" spans="1:18" ht="60" x14ac:dyDescent="0.25">
      <c r="A18" s="107"/>
      <c r="B18" s="183" t="s">
        <v>134</v>
      </c>
      <c r="C18" s="180" t="s">
        <v>130</v>
      </c>
      <c r="D18" s="180">
        <v>0.15</v>
      </c>
      <c r="E18" s="180">
        <v>133</v>
      </c>
      <c r="F18" s="180">
        <v>50</v>
      </c>
      <c r="G18" s="180">
        <v>64</v>
      </c>
      <c r="H18" s="180">
        <v>12</v>
      </c>
      <c r="I18" s="180">
        <v>5</v>
      </c>
      <c r="J18" s="180">
        <v>24</v>
      </c>
      <c r="K18" s="180">
        <f>5+7</f>
        <v>12</v>
      </c>
      <c r="L18" s="180">
        <v>36</v>
      </c>
      <c r="M18" s="180">
        <f>12+10</f>
        <v>22</v>
      </c>
      <c r="N18" s="180">
        <v>50</v>
      </c>
      <c r="O18" s="180">
        <f>22+18</f>
        <v>40</v>
      </c>
      <c r="P18" s="180">
        <v>50</v>
      </c>
      <c r="Q18" s="180">
        <v>50</v>
      </c>
      <c r="R18" s="109"/>
    </row>
    <row r="19" spans="1:18" ht="15.75" x14ac:dyDescent="0.25">
      <c r="A19" s="107"/>
      <c r="B19" s="183" t="s">
        <v>135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09"/>
    </row>
    <row r="20" spans="1:18" ht="75" x14ac:dyDescent="0.25">
      <c r="A20" s="107" t="s">
        <v>132</v>
      </c>
      <c r="B20" s="183" t="s">
        <v>136</v>
      </c>
      <c r="C20" s="188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09"/>
    </row>
    <row r="21" spans="1:18" ht="45" x14ac:dyDescent="0.25">
      <c r="A21" s="107"/>
      <c r="B21" s="183" t="s">
        <v>137</v>
      </c>
      <c r="C21" s="188" t="s">
        <v>138</v>
      </c>
      <c r="D21" s="180">
        <v>0.2</v>
      </c>
      <c r="E21" s="180">
        <v>5357</v>
      </c>
      <c r="F21" s="180">
        <v>4800</v>
      </c>
      <c r="G21" s="180">
        <v>4800</v>
      </c>
      <c r="H21" s="180">
        <v>1200</v>
      </c>
      <c r="I21" s="180">
        <v>1106</v>
      </c>
      <c r="J21" s="180">
        <v>2400</v>
      </c>
      <c r="K21" s="180">
        <f>1106+1047</f>
        <v>2153</v>
      </c>
      <c r="L21" s="180">
        <v>3600</v>
      </c>
      <c r="M21" s="180">
        <f>2153+1131</f>
        <v>3284</v>
      </c>
      <c r="N21" s="180">
        <v>4800</v>
      </c>
      <c r="O21" s="180">
        <f>3284+1528</f>
        <v>4812</v>
      </c>
      <c r="P21" s="180">
        <v>4800</v>
      </c>
      <c r="Q21" s="180">
        <v>4800</v>
      </c>
      <c r="R21" s="109"/>
    </row>
    <row r="22" spans="1:18" ht="16.5" customHeight="1" x14ac:dyDescent="0.25">
      <c r="A22" s="107"/>
      <c r="B22" s="183" t="s">
        <v>139</v>
      </c>
      <c r="C22" s="188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09"/>
    </row>
    <row r="23" spans="1:18" ht="60" x14ac:dyDescent="0.25">
      <c r="A23" s="107" t="s">
        <v>140</v>
      </c>
      <c r="B23" s="183" t="s">
        <v>141</v>
      </c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09"/>
    </row>
    <row r="24" spans="1:18" ht="60" x14ac:dyDescent="0.25">
      <c r="A24" s="107"/>
      <c r="B24" s="183" t="s">
        <v>142</v>
      </c>
      <c r="C24" s="180" t="s">
        <v>143</v>
      </c>
      <c r="D24" s="180">
        <v>0.05</v>
      </c>
      <c r="E24" s="184">
        <v>7</v>
      </c>
      <c r="F24" s="184">
        <v>7</v>
      </c>
      <c r="G24" s="184">
        <v>7</v>
      </c>
      <c r="H24" s="184">
        <v>7</v>
      </c>
      <c r="I24" s="184">
        <v>7</v>
      </c>
      <c r="J24" s="184">
        <v>7</v>
      </c>
      <c r="K24" s="184">
        <v>7</v>
      </c>
      <c r="L24" s="184">
        <v>7</v>
      </c>
      <c r="M24" s="184">
        <v>7</v>
      </c>
      <c r="N24" s="184">
        <v>7</v>
      </c>
      <c r="O24" s="184">
        <v>7</v>
      </c>
      <c r="P24" s="184">
        <v>7</v>
      </c>
      <c r="Q24" s="184">
        <v>7</v>
      </c>
      <c r="R24" s="109"/>
    </row>
    <row r="25" spans="1:18" ht="17.25" customHeight="1" x14ac:dyDescent="0.25">
      <c r="A25" s="107"/>
      <c r="B25" s="187" t="s">
        <v>144</v>
      </c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09"/>
    </row>
    <row r="26" spans="1:18" ht="75" x14ac:dyDescent="0.25">
      <c r="A26" s="107" t="s">
        <v>145</v>
      </c>
      <c r="B26" s="183" t="s">
        <v>146</v>
      </c>
      <c r="C26" s="184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09"/>
    </row>
    <row r="27" spans="1:18" ht="45" x14ac:dyDescent="0.25">
      <c r="A27" s="107"/>
      <c r="B27" s="183" t="s">
        <v>147</v>
      </c>
      <c r="C27" s="184" t="s">
        <v>148</v>
      </c>
      <c r="D27" s="180">
        <v>0.1</v>
      </c>
      <c r="E27" s="180">
        <v>60</v>
      </c>
      <c r="F27" s="180">
        <v>50</v>
      </c>
      <c r="G27" s="180">
        <v>50</v>
      </c>
      <c r="H27" s="180">
        <v>13</v>
      </c>
      <c r="I27" s="180">
        <v>18</v>
      </c>
      <c r="J27" s="180">
        <v>24</v>
      </c>
      <c r="K27" s="180">
        <f>18+44</f>
        <v>62</v>
      </c>
      <c r="L27" s="180">
        <v>36</v>
      </c>
      <c r="M27" s="180">
        <f>62+29</f>
        <v>91</v>
      </c>
      <c r="N27" s="180">
        <v>50</v>
      </c>
      <c r="O27" s="180">
        <f>91+46</f>
        <v>137</v>
      </c>
      <c r="P27" s="180">
        <v>50</v>
      </c>
      <c r="Q27" s="180">
        <v>50</v>
      </c>
      <c r="R27" s="109"/>
    </row>
    <row r="28" spans="1:18" ht="15.75" x14ac:dyDescent="0.25">
      <c r="A28" s="107"/>
      <c r="B28" s="183" t="s">
        <v>149</v>
      </c>
      <c r="C28" s="184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09"/>
    </row>
    <row r="29" spans="1:18" ht="60" x14ac:dyDescent="0.25">
      <c r="A29" s="107" t="s">
        <v>150</v>
      </c>
      <c r="B29" s="183" t="s">
        <v>151</v>
      </c>
      <c r="C29" s="184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09"/>
    </row>
    <row r="30" spans="1:18" ht="75" x14ac:dyDescent="0.25">
      <c r="A30" s="107"/>
      <c r="B30" s="183" t="s">
        <v>152</v>
      </c>
      <c r="C30" s="184" t="s">
        <v>130</v>
      </c>
      <c r="D30" s="180">
        <v>0.1</v>
      </c>
      <c r="E30" s="180">
        <v>2500</v>
      </c>
      <c r="F30" s="180">
        <v>2000</v>
      </c>
      <c r="G30" s="180">
        <v>2094</v>
      </c>
      <c r="H30" s="180">
        <v>500</v>
      </c>
      <c r="I30" s="180">
        <v>269</v>
      </c>
      <c r="J30" s="180">
        <v>1000</v>
      </c>
      <c r="K30" s="180">
        <f>269+343</f>
        <v>612</v>
      </c>
      <c r="L30" s="180">
        <v>1500</v>
      </c>
      <c r="M30" s="180">
        <f>612+446</f>
        <v>1058</v>
      </c>
      <c r="N30" s="180">
        <v>2000</v>
      </c>
      <c r="O30" s="180">
        <f>1058+948</f>
        <v>2006</v>
      </c>
      <c r="P30" s="180">
        <v>2000</v>
      </c>
      <c r="Q30" s="180">
        <v>2000</v>
      </c>
      <c r="R30" s="109"/>
    </row>
    <row r="31" spans="1:18" ht="15.75" x14ac:dyDescent="0.25">
      <c r="A31" s="107"/>
      <c r="B31" s="183" t="s">
        <v>153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09"/>
    </row>
    <row r="32" spans="1:18" ht="60" x14ac:dyDescent="0.25">
      <c r="A32" s="112" t="s">
        <v>154</v>
      </c>
      <c r="B32" s="183" t="s">
        <v>155</v>
      </c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13"/>
    </row>
    <row r="33" spans="1:18" ht="60" x14ac:dyDescent="0.25">
      <c r="A33" s="112"/>
      <c r="B33" s="183" t="s">
        <v>156</v>
      </c>
      <c r="C33" s="180" t="s">
        <v>157</v>
      </c>
      <c r="D33" s="180">
        <v>0.1</v>
      </c>
      <c r="E33" s="180">
        <v>516</v>
      </c>
      <c r="F33" s="180">
        <v>300</v>
      </c>
      <c r="G33" s="180">
        <v>393</v>
      </c>
      <c r="H33" s="180">
        <v>75</v>
      </c>
      <c r="I33" s="180">
        <v>1</v>
      </c>
      <c r="J33" s="180">
        <v>150</v>
      </c>
      <c r="K33" s="180">
        <f>1+84</f>
        <v>85</v>
      </c>
      <c r="L33" s="180">
        <v>225</v>
      </c>
      <c r="M33" s="180">
        <f>85+60+53</f>
        <v>198</v>
      </c>
      <c r="N33" s="180">
        <v>300</v>
      </c>
      <c r="O33" s="180">
        <f>198+15+94</f>
        <v>307</v>
      </c>
      <c r="P33" s="180">
        <v>300</v>
      </c>
      <c r="Q33" s="180">
        <v>300</v>
      </c>
      <c r="R33" s="109"/>
    </row>
    <row r="34" spans="1:18" ht="56.25" customHeight="1" x14ac:dyDescent="0.3">
      <c r="A34" s="327"/>
      <c r="B34" s="327"/>
      <c r="C34" s="17"/>
      <c r="D34" s="17"/>
      <c r="E34" s="17"/>
      <c r="F34" s="17"/>
      <c r="G34" s="17"/>
      <c r="H34" s="328"/>
      <c r="I34" s="328"/>
      <c r="J34" s="328"/>
      <c r="K34" s="17"/>
      <c r="L34" s="17"/>
      <c r="M34" s="17"/>
      <c r="N34" s="17"/>
      <c r="O34" s="17"/>
      <c r="P34" s="17"/>
      <c r="Q34" s="17"/>
      <c r="R34" s="18"/>
    </row>
    <row r="35" spans="1:18" x14ac:dyDescent="0.2">
      <c r="A35" s="52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ht="18.75" x14ac:dyDescent="0.3">
      <c r="A36" s="53"/>
      <c r="B36" s="18"/>
      <c r="C36" s="18"/>
      <c r="D36" s="18"/>
      <c r="E36" s="17"/>
      <c r="F36" s="17"/>
      <c r="G36" s="17"/>
      <c r="H36" s="17"/>
      <c r="I36" s="17"/>
      <c r="J36" s="19"/>
      <c r="K36" s="19"/>
      <c r="L36" s="17"/>
      <c r="M36" s="17"/>
      <c r="N36" s="17"/>
      <c r="O36" s="17"/>
      <c r="P36" s="18"/>
      <c r="Q36" s="18"/>
      <c r="R36" s="18"/>
    </row>
    <row r="37" spans="1:18" ht="21" customHeight="1" x14ac:dyDescent="0.3">
      <c r="A37" s="329"/>
      <c r="B37" s="329"/>
      <c r="C37" s="18"/>
      <c r="D37" s="18"/>
      <c r="E37" s="17"/>
      <c r="F37" s="17"/>
      <c r="G37" s="17"/>
      <c r="H37" s="17"/>
      <c r="I37" s="17"/>
      <c r="J37" s="19"/>
      <c r="K37" s="19"/>
      <c r="L37" s="17"/>
      <c r="M37" s="17"/>
      <c r="N37" s="17"/>
      <c r="O37" s="17"/>
      <c r="P37" s="18"/>
      <c r="Q37" s="18"/>
      <c r="R37" s="18"/>
    </row>
    <row r="38" spans="1:18" ht="56.25" customHeight="1" x14ac:dyDescent="0.3">
      <c r="A38" s="53"/>
      <c r="B38" s="18"/>
      <c r="C38" s="18"/>
      <c r="D38" s="18"/>
      <c r="E38" s="17"/>
      <c r="F38" s="17"/>
      <c r="G38" s="17"/>
      <c r="H38" s="17"/>
      <c r="I38" s="17"/>
      <c r="J38" s="19"/>
      <c r="K38" s="19"/>
      <c r="L38" s="17"/>
      <c r="M38" s="17"/>
      <c r="N38" s="17"/>
      <c r="O38" s="17"/>
      <c r="P38" s="18"/>
      <c r="Q38" s="18"/>
      <c r="R38" s="18"/>
    </row>
    <row r="39" spans="1:18" ht="18.75" x14ac:dyDescent="0.3">
      <c r="A39" s="52"/>
      <c r="B39" s="17"/>
      <c r="C39" s="17"/>
      <c r="D39" s="17"/>
      <c r="E39" s="17"/>
      <c r="F39" s="17"/>
      <c r="G39" s="17"/>
      <c r="H39" s="17"/>
      <c r="I39" s="17"/>
      <c r="J39" s="19"/>
      <c r="K39" s="19"/>
      <c r="L39" s="17"/>
      <c r="M39" s="17"/>
      <c r="N39" s="17"/>
      <c r="O39" s="17"/>
      <c r="P39" s="18"/>
      <c r="Q39" s="18"/>
      <c r="R39" s="18"/>
    </row>
    <row r="40" spans="1:18" ht="18.75" customHeight="1" x14ac:dyDescent="0.3">
      <c r="A40" s="52"/>
      <c r="B40" s="17"/>
      <c r="C40" s="17"/>
      <c r="D40" s="17"/>
      <c r="E40" s="17"/>
      <c r="F40" s="17"/>
      <c r="G40" s="17"/>
      <c r="H40" s="17"/>
      <c r="I40" s="17"/>
      <c r="J40" s="19"/>
      <c r="K40" s="19"/>
      <c r="L40" s="17"/>
      <c r="M40" s="17"/>
      <c r="N40" s="17"/>
      <c r="O40" s="17"/>
      <c r="P40" s="18"/>
      <c r="Q40" s="18"/>
      <c r="R40" s="18"/>
    </row>
  </sheetData>
  <mergeCells count="19">
    <mergeCell ref="A1:R1"/>
    <mergeCell ref="A2:A4"/>
    <mergeCell ref="B2:B4"/>
    <mergeCell ref="C2:C4"/>
    <mergeCell ref="D2:D4"/>
    <mergeCell ref="E2:G2"/>
    <mergeCell ref="H2:O2"/>
    <mergeCell ref="P2:Q2"/>
    <mergeCell ref="A34:B34"/>
    <mergeCell ref="H34:J34"/>
    <mergeCell ref="A37:B37"/>
    <mergeCell ref="R2:R4"/>
    <mergeCell ref="F3:G3"/>
    <mergeCell ref="H3:I3"/>
    <mergeCell ref="J3:K3"/>
    <mergeCell ref="L3:M3"/>
    <mergeCell ref="N3:O3"/>
    <mergeCell ref="P3:P4"/>
    <mergeCell ref="Q3:Q4"/>
  </mergeCells>
  <pageMargins left="0.59055118110236227" right="0.47244094488188981" top="0.59055118110236227" bottom="0.59055118110236227" header="0.31496062992125984" footer="0.31496062992125984"/>
  <pageSetup paperSize="9" scale="71" fitToHeight="0" orientation="landscape" r:id="rId1"/>
  <rowBreaks count="4" manualBreakCount="4">
    <brk id="9" max="17" man="1"/>
    <brk id="15" max="17" man="1"/>
    <brk id="21" max="17" man="1"/>
    <brk id="27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R35"/>
  <sheetViews>
    <sheetView topLeftCell="A19" workbookViewId="0">
      <selection activeCell="B10" sqref="B10"/>
    </sheetView>
  </sheetViews>
  <sheetFormatPr defaultRowHeight="12.75" x14ac:dyDescent="0.2"/>
  <cols>
    <col min="1" max="1" width="8.28515625" style="9" customWidth="1"/>
    <col min="2" max="2" width="32.42578125" customWidth="1"/>
    <col min="4" max="4" width="10.28515625" customWidth="1"/>
    <col min="5" max="5" width="9.5703125" bestFit="1" customWidth="1"/>
    <col min="6" max="6" width="10.7109375" bestFit="1" customWidth="1"/>
    <col min="14" max="14" width="9.5703125" bestFit="1" customWidth="1"/>
    <col min="16" max="17" width="10.7109375" bestFit="1" customWidth="1"/>
    <col min="18" max="18" width="14.5703125" customWidth="1"/>
  </cols>
  <sheetData>
    <row r="1" spans="1:18" ht="38.25" customHeight="1" x14ac:dyDescent="0.25">
      <c r="B1" s="343" t="s">
        <v>511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</row>
    <row r="2" spans="1:18" ht="1.5" customHeight="1" x14ac:dyDescent="0.2"/>
    <row r="3" spans="1:18" ht="37.5" customHeight="1" x14ac:dyDescent="0.2">
      <c r="A3" s="303" t="s">
        <v>0</v>
      </c>
      <c r="B3" s="353" t="s">
        <v>1</v>
      </c>
      <c r="C3" s="353" t="s">
        <v>2</v>
      </c>
      <c r="D3" s="308" t="s">
        <v>3</v>
      </c>
      <c r="E3" s="308" t="s">
        <v>4</v>
      </c>
      <c r="F3" s="308"/>
      <c r="G3" s="308"/>
      <c r="H3" s="305" t="s">
        <v>427</v>
      </c>
      <c r="I3" s="306"/>
      <c r="J3" s="306"/>
      <c r="K3" s="306"/>
      <c r="L3" s="306"/>
      <c r="M3" s="306"/>
      <c r="N3" s="306"/>
      <c r="O3" s="307"/>
      <c r="P3" s="308" t="s">
        <v>5</v>
      </c>
      <c r="Q3" s="308"/>
      <c r="R3" s="304" t="s">
        <v>6</v>
      </c>
    </row>
    <row r="4" spans="1:18" ht="30" customHeight="1" x14ac:dyDescent="0.2">
      <c r="A4" s="303"/>
      <c r="B4" s="353"/>
      <c r="C4" s="353"/>
      <c r="D4" s="308"/>
      <c r="E4" s="191">
        <v>2014</v>
      </c>
      <c r="F4" s="308">
        <v>2015</v>
      </c>
      <c r="G4" s="308"/>
      <c r="H4" s="308" t="s">
        <v>7</v>
      </c>
      <c r="I4" s="308"/>
      <c r="J4" s="308" t="s">
        <v>8</v>
      </c>
      <c r="K4" s="308"/>
      <c r="L4" s="308" t="s">
        <v>9</v>
      </c>
      <c r="M4" s="308"/>
      <c r="N4" s="308" t="s">
        <v>10</v>
      </c>
      <c r="O4" s="308"/>
      <c r="P4" s="308" t="s">
        <v>428</v>
      </c>
      <c r="Q4" s="308" t="s">
        <v>429</v>
      </c>
      <c r="R4" s="304"/>
    </row>
    <row r="5" spans="1:18" ht="81.75" customHeight="1" x14ac:dyDescent="0.2">
      <c r="A5" s="303"/>
      <c r="B5" s="353"/>
      <c r="C5" s="353"/>
      <c r="D5" s="308"/>
      <c r="E5" s="191" t="s">
        <v>11</v>
      </c>
      <c r="F5" s="191" t="s">
        <v>12</v>
      </c>
      <c r="G5" s="191" t="s">
        <v>11</v>
      </c>
      <c r="H5" s="191" t="s">
        <v>12</v>
      </c>
      <c r="I5" s="191" t="s">
        <v>11</v>
      </c>
      <c r="J5" s="191" t="s">
        <v>12</v>
      </c>
      <c r="K5" s="191" t="s">
        <v>11</v>
      </c>
      <c r="L5" s="191" t="s">
        <v>12</v>
      </c>
      <c r="M5" s="191" t="s">
        <v>11</v>
      </c>
      <c r="N5" s="191" t="s">
        <v>12</v>
      </c>
      <c r="O5" s="191" t="s">
        <v>11</v>
      </c>
      <c r="P5" s="308"/>
      <c r="Q5" s="308"/>
      <c r="R5" s="304"/>
    </row>
    <row r="6" spans="1:18" s="7" customFormat="1" ht="22.5" customHeight="1" x14ac:dyDescent="0.25">
      <c r="A6" s="133"/>
      <c r="B6" s="201" t="s">
        <v>26</v>
      </c>
      <c r="C6" s="346" t="s">
        <v>158</v>
      </c>
      <c r="D6" s="347"/>
      <c r="E6" s="347"/>
      <c r="F6" s="347"/>
      <c r="G6" s="347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9"/>
    </row>
    <row r="7" spans="1:18" s="16" customFormat="1" ht="176.25" customHeight="1" x14ac:dyDescent="0.25">
      <c r="A7" s="170"/>
      <c r="B7" s="171" t="s">
        <v>552</v>
      </c>
      <c r="C7" s="172" t="s">
        <v>53</v>
      </c>
      <c r="D7" s="172" t="s">
        <v>193</v>
      </c>
      <c r="E7" s="172">
        <v>86.6</v>
      </c>
      <c r="F7" s="172">
        <v>91.3</v>
      </c>
      <c r="G7" s="172">
        <v>100</v>
      </c>
      <c r="H7" s="172">
        <v>100</v>
      </c>
      <c r="I7" s="172">
        <v>100</v>
      </c>
      <c r="J7" s="172">
        <v>100</v>
      </c>
      <c r="K7" s="172">
        <v>100</v>
      </c>
      <c r="L7" s="172">
        <v>100</v>
      </c>
      <c r="M7" s="172">
        <v>100</v>
      </c>
      <c r="N7" s="172">
        <v>100</v>
      </c>
      <c r="O7" s="172">
        <v>100</v>
      </c>
      <c r="P7" s="172">
        <v>100</v>
      </c>
      <c r="Q7" s="172">
        <v>100</v>
      </c>
      <c r="R7" s="157"/>
    </row>
    <row r="8" spans="1:18" ht="130.5" customHeight="1" x14ac:dyDescent="0.25">
      <c r="A8" s="134"/>
      <c r="B8" s="214" t="s">
        <v>553</v>
      </c>
      <c r="C8" s="194" t="s">
        <v>53</v>
      </c>
      <c r="D8" s="194" t="s">
        <v>193</v>
      </c>
      <c r="E8" s="194">
        <v>1.86</v>
      </c>
      <c r="F8" s="194">
        <v>1.82</v>
      </c>
      <c r="G8" s="194">
        <v>1.56</v>
      </c>
      <c r="H8" s="137"/>
      <c r="I8" s="194"/>
      <c r="J8" s="137">
        <v>1.78</v>
      </c>
      <c r="K8" s="139">
        <v>1.57</v>
      </c>
      <c r="L8" s="137"/>
      <c r="M8" s="137"/>
      <c r="N8" s="137">
        <v>1.78</v>
      </c>
      <c r="O8" s="137">
        <v>1.57</v>
      </c>
      <c r="P8" s="137">
        <v>1.74</v>
      </c>
      <c r="Q8" s="137">
        <v>1.7</v>
      </c>
      <c r="R8" s="166" t="s">
        <v>159</v>
      </c>
    </row>
    <row r="9" spans="1:18" ht="144.75" customHeight="1" x14ac:dyDescent="0.25">
      <c r="A9" s="129"/>
      <c r="B9" s="214" t="s">
        <v>554</v>
      </c>
      <c r="C9" s="194" t="s">
        <v>53</v>
      </c>
      <c r="D9" s="138" t="s">
        <v>193</v>
      </c>
      <c r="E9" s="137">
        <v>70.73</v>
      </c>
      <c r="F9" s="194">
        <v>73.760000000000005</v>
      </c>
      <c r="G9" s="137">
        <v>72.2</v>
      </c>
      <c r="H9" s="194">
        <v>76.150000000000006</v>
      </c>
      <c r="I9" s="137">
        <v>76.150000000000006</v>
      </c>
      <c r="J9" s="194">
        <v>76.150000000000006</v>
      </c>
      <c r="K9" s="154">
        <v>76.150000000000006</v>
      </c>
      <c r="L9" s="137">
        <v>76.150000000000006</v>
      </c>
      <c r="M9" s="137">
        <v>76.150000000000006</v>
      </c>
      <c r="N9" s="137">
        <v>76.150000000000006</v>
      </c>
      <c r="O9" s="137">
        <v>76.150000000000006</v>
      </c>
      <c r="P9" s="194">
        <v>76.150000000000006</v>
      </c>
      <c r="Q9" s="194">
        <v>76.150000000000006</v>
      </c>
      <c r="R9" s="156"/>
    </row>
    <row r="10" spans="1:18" ht="101.25" customHeight="1" x14ac:dyDescent="0.25">
      <c r="A10" s="129"/>
      <c r="B10" s="261" t="s">
        <v>555</v>
      </c>
      <c r="C10" s="194" t="s">
        <v>53</v>
      </c>
      <c r="D10" s="138" t="s">
        <v>193</v>
      </c>
      <c r="E10" s="194">
        <v>70.099999999999994</v>
      </c>
      <c r="F10" s="194">
        <v>70.2</v>
      </c>
      <c r="G10" s="137">
        <v>70.2</v>
      </c>
      <c r="H10" s="141">
        <v>70.400000000000006</v>
      </c>
      <c r="I10" s="137">
        <v>78.77</v>
      </c>
      <c r="J10" s="141">
        <v>70.400000000000006</v>
      </c>
      <c r="K10" s="141">
        <v>78.77</v>
      </c>
      <c r="L10" s="141">
        <v>70.400000000000006</v>
      </c>
      <c r="M10" s="141">
        <v>78.77</v>
      </c>
      <c r="N10" s="141">
        <v>70.400000000000006</v>
      </c>
      <c r="O10" s="141">
        <v>78.77</v>
      </c>
      <c r="P10" s="141">
        <v>70.599999999999994</v>
      </c>
      <c r="Q10" s="141">
        <v>70.8</v>
      </c>
      <c r="R10" s="140"/>
    </row>
    <row r="11" spans="1:18" ht="47.25" x14ac:dyDescent="0.25">
      <c r="A11" s="136"/>
      <c r="B11" s="214" t="s">
        <v>556</v>
      </c>
      <c r="C11" s="194" t="s">
        <v>53</v>
      </c>
      <c r="D11" s="138" t="s">
        <v>193</v>
      </c>
      <c r="E11" s="142">
        <v>88</v>
      </c>
      <c r="F11" s="143">
        <v>95</v>
      </c>
      <c r="G11" s="194">
        <v>95</v>
      </c>
      <c r="H11" s="150">
        <v>95</v>
      </c>
      <c r="I11" s="139"/>
      <c r="J11" s="150">
        <v>95</v>
      </c>
      <c r="K11" s="223"/>
      <c r="L11" s="143">
        <v>95</v>
      </c>
      <c r="M11" s="194"/>
      <c r="N11" s="143">
        <v>95</v>
      </c>
      <c r="O11" s="194">
        <v>98.9</v>
      </c>
      <c r="P11" s="142">
        <v>95</v>
      </c>
      <c r="Q11" s="142">
        <v>95</v>
      </c>
      <c r="R11" s="168"/>
    </row>
    <row r="12" spans="1:18" ht="15.75" x14ac:dyDescent="0.25">
      <c r="A12" s="136"/>
      <c r="B12" s="214" t="s">
        <v>160</v>
      </c>
      <c r="C12" s="337" t="s">
        <v>161</v>
      </c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9"/>
    </row>
    <row r="13" spans="1:18" ht="15.75" x14ac:dyDescent="0.25">
      <c r="A13" s="136"/>
      <c r="B13" s="214" t="s">
        <v>162</v>
      </c>
      <c r="C13" s="337" t="s">
        <v>163</v>
      </c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9"/>
    </row>
    <row r="14" spans="1:18" s="16" customFormat="1" ht="47.25" x14ac:dyDescent="0.25">
      <c r="A14" s="170"/>
      <c r="B14" s="173" t="s">
        <v>164</v>
      </c>
      <c r="C14" s="172" t="s">
        <v>53</v>
      </c>
      <c r="D14" s="172">
        <v>0.1</v>
      </c>
      <c r="E14" s="172">
        <v>86.6</v>
      </c>
      <c r="F14" s="172">
        <v>91.3</v>
      </c>
      <c r="G14" s="174">
        <v>100</v>
      </c>
      <c r="H14" s="174">
        <v>100</v>
      </c>
      <c r="I14" s="174">
        <v>100</v>
      </c>
      <c r="J14" s="174">
        <v>100</v>
      </c>
      <c r="K14" s="174">
        <v>100</v>
      </c>
      <c r="L14" s="174">
        <v>100</v>
      </c>
      <c r="M14" s="174">
        <v>100</v>
      </c>
      <c r="N14" s="174">
        <v>100</v>
      </c>
      <c r="O14" s="174">
        <v>100</v>
      </c>
      <c r="P14" s="174">
        <v>100</v>
      </c>
      <c r="Q14" s="174">
        <v>100</v>
      </c>
      <c r="R14" s="172"/>
    </row>
    <row r="15" spans="1:18" s="16" customFormat="1" ht="95.25" customHeight="1" x14ac:dyDescent="0.25">
      <c r="A15" s="170"/>
      <c r="B15" s="175" t="s">
        <v>165</v>
      </c>
      <c r="C15" s="172" t="s">
        <v>53</v>
      </c>
      <c r="D15" s="172">
        <v>0.1</v>
      </c>
      <c r="E15" s="176">
        <v>5</v>
      </c>
      <c r="F15" s="176">
        <v>25</v>
      </c>
      <c r="G15" s="176">
        <v>25</v>
      </c>
      <c r="H15" s="176">
        <v>100</v>
      </c>
      <c r="I15" s="176">
        <v>100</v>
      </c>
      <c r="J15" s="176">
        <v>100</v>
      </c>
      <c r="K15" s="176">
        <v>100</v>
      </c>
      <c r="L15" s="176">
        <v>100</v>
      </c>
      <c r="M15" s="176">
        <v>100</v>
      </c>
      <c r="N15" s="176">
        <v>100</v>
      </c>
      <c r="O15" s="176">
        <v>100</v>
      </c>
      <c r="P15" s="176">
        <v>100</v>
      </c>
      <c r="Q15" s="176">
        <v>100</v>
      </c>
      <c r="R15" s="177"/>
    </row>
    <row r="16" spans="1:18" ht="15.75" x14ac:dyDescent="0.25">
      <c r="A16" s="136"/>
      <c r="B16" s="214" t="s">
        <v>167</v>
      </c>
      <c r="C16" s="337" t="s">
        <v>168</v>
      </c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9"/>
    </row>
    <row r="17" spans="1:18" ht="15.75" x14ac:dyDescent="0.25">
      <c r="A17" s="136"/>
      <c r="B17" s="131" t="s">
        <v>169</v>
      </c>
      <c r="C17" s="350" t="s">
        <v>170</v>
      </c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2"/>
    </row>
    <row r="18" spans="1:18" s="7" customFormat="1" ht="78.75" x14ac:dyDescent="0.25">
      <c r="A18" s="128"/>
      <c r="B18" s="214" t="s">
        <v>171</v>
      </c>
      <c r="C18" s="194" t="s">
        <v>53</v>
      </c>
      <c r="D18" s="172">
        <v>0.1</v>
      </c>
      <c r="E18" s="194">
        <v>91.95</v>
      </c>
      <c r="F18" s="194">
        <v>92</v>
      </c>
      <c r="G18" s="194">
        <v>92</v>
      </c>
      <c r="H18" s="194">
        <v>92.1</v>
      </c>
      <c r="I18" s="194">
        <v>92.1</v>
      </c>
      <c r="J18" s="194">
        <v>92.1</v>
      </c>
      <c r="K18" s="194">
        <v>92.1</v>
      </c>
      <c r="L18" s="194">
        <v>92.1</v>
      </c>
      <c r="M18" s="194">
        <v>97.8</v>
      </c>
      <c r="N18" s="194">
        <v>92.1</v>
      </c>
      <c r="O18" s="194">
        <v>97.8</v>
      </c>
      <c r="P18" s="194">
        <v>92.2</v>
      </c>
      <c r="Q18" s="194">
        <v>92.2</v>
      </c>
      <c r="R18" s="140"/>
    </row>
    <row r="19" spans="1:18" ht="82.5" customHeight="1" x14ac:dyDescent="0.25">
      <c r="A19" s="129"/>
      <c r="B19" s="214" t="s">
        <v>172</v>
      </c>
      <c r="C19" s="194" t="s">
        <v>53</v>
      </c>
      <c r="D19" s="172">
        <v>0.1</v>
      </c>
      <c r="E19" s="137">
        <v>4.9000000000000004</v>
      </c>
      <c r="F19" s="137">
        <v>4.5</v>
      </c>
      <c r="G19" s="194">
        <v>0.5</v>
      </c>
      <c r="H19" s="137">
        <v>4.5</v>
      </c>
      <c r="I19" s="194"/>
      <c r="J19" s="137">
        <v>4.5</v>
      </c>
      <c r="K19" s="224"/>
      <c r="L19" s="194">
        <v>2.5</v>
      </c>
      <c r="M19" s="194">
        <v>0.5</v>
      </c>
      <c r="N19" s="194">
        <v>2.5</v>
      </c>
      <c r="O19" s="194">
        <v>0.5</v>
      </c>
      <c r="P19" s="137">
        <v>4.5</v>
      </c>
      <c r="Q19" s="137">
        <v>4.5</v>
      </c>
      <c r="R19" s="140"/>
    </row>
    <row r="20" spans="1:18" ht="153" customHeight="1" x14ac:dyDescent="0.25">
      <c r="A20" s="129"/>
      <c r="B20" s="214" t="s">
        <v>173</v>
      </c>
      <c r="C20" s="194" t="s">
        <v>53</v>
      </c>
      <c r="D20" s="103">
        <v>0.1</v>
      </c>
      <c r="E20" s="154">
        <v>95.1</v>
      </c>
      <c r="F20" s="137">
        <v>95</v>
      </c>
      <c r="G20" s="194">
        <v>80.2</v>
      </c>
      <c r="H20" s="137">
        <v>95</v>
      </c>
      <c r="I20" s="194"/>
      <c r="J20" s="137">
        <v>95</v>
      </c>
      <c r="K20" s="223"/>
      <c r="L20" s="137">
        <v>99</v>
      </c>
      <c r="M20" s="194">
        <v>100</v>
      </c>
      <c r="N20" s="137">
        <v>99</v>
      </c>
      <c r="O20" s="194">
        <v>100</v>
      </c>
      <c r="P20" s="137">
        <v>95</v>
      </c>
      <c r="Q20" s="137">
        <v>95</v>
      </c>
      <c r="R20" s="156"/>
    </row>
    <row r="21" spans="1:18" ht="50.25" customHeight="1" x14ac:dyDescent="0.25">
      <c r="A21" s="136"/>
      <c r="B21" s="203" t="s">
        <v>174</v>
      </c>
      <c r="C21" s="334" t="s">
        <v>175</v>
      </c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6"/>
    </row>
    <row r="22" spans="1:18" ht="18" customHeight="1" x14ac:dyDescent="0.25">
      <c r="A22" s="129"/>
      <c r="B22" s="205" t="s">
        <v>176</v>
      </c>
      <c r="C22" s="338" t="s">
        <v>177</v>
      </c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8"/>
      <c r="R22" s="339"/>
    </row>
    <row r="23" spans="1:18" ht="78.75" customHeight="1" x14ac:dyDescent="0.25">
      <c r="A23" s="144"/>
      <c r="B23" s="217" t="s">
        <v>178</v>
      </c>
      <c r="C23" s="137" t="s">
        <v>53</v>
      </c>
      <c r="D23" s="275">
        <v>0.1</v>
      </c>
      <c r="E23" s="258" t="s">
        <v>166</v>
      </c>
      <c r="F23" s="258">
        <v>10</v>
      </c>
      <c r="G23" s="258" t="s">
        <v>166</v>
      </c>
      <c r="H23" s="258">
        <v>20</v>
      </c>
      <c r="I23" s="258">
        <v>0</v>
      </c>
      <c r="J23" s="258">
        <v>20</v>
      </c>
      <c r="K23" s="258">
        <v>0</v>
      </c>
      <c r="L23" s="258">
        <v>20</v>
      </c>
      <c r="M23" s="258">
        <v>0</v>
      </c>
      <c r="N23" s="258">
        <v>20</v>
      </c>
      <c r="O23" s="258">
        <v>0</v>
      </c>
      <c r="P23" s="258">
        <v>30</v>
      </c>
      <c r="Q23" s="258">
        <v>30</v>
      </c>
      <c r="R23" s="155" t="s">
        <v>179</v>
      </c>
    </row>
    <row r="24" spans="1:18" ht="126.75" customHeight="1" x14ac:dyDescent="0.25">
      <c r="A24" s="129"/>
      <c r="B24" s="217" t="s">
        <v>180</v>
      </c>
      <c r="C24" s="137" t="s">
        <v>53</v>
      </c>
      <c r="D24" s="137">
        <v>0.1</v>
      </c>
      <c r="E24" s="194">
        <v>80.099999999999994</v>
      </c>
      <c r="F24" s="194">
        <v>80.2</v>
      </c>
      <c r="G24" s="258">
        <v>80.099999999999994</v>
      </c>
      <c r="H24" s="258">
        <v>80.400000000000006</v>
      </c>
      <c r="I24" s="258">
        <v>80.400000000000006</v>
      </c>
      <c r="J24" s="258">
        <v>80.400000000000006</v>
      </c>
      <c r="K24" s="153">
        <v>80.400000000000006</v>
      </c>
      <c r="L24" s="258">
        <v>80.400000000000006</v>
      </c>
      <c r="M24" s="258">
        <v>80.400000000000006</v>
      </c>
      <c r="N24" s="258">
        <v>80.400000000000006</v>
      </c>
      <c r="O24" s="258">
        <v>80.400000000000006</v>
      </c>
      <c r="P24" s="258">
        <v>80.5</v>
      </c>
      <c r="Q24" s="258">
        <v>80.5</v>
      </c>
      <c r="R24" s="132"/>
    </row>
    <row r="25" spans="1:18" s="16" customFormat="1" ht="78" customHeight="1" x14ac:dyDescent="0.25">
      <c r="A25" s="170"/>
      <c r="B25" s="178" t="s">
        <v>181</v>
      </c>
      <c r="C25" s="179" t="s">
        <v>53</v>
      </c>
      <c r="D25" s="176">
        <v>0.1</v>
      </c>
      <c r="E25" s="172">
        <v>76.7</v>
      </c>
      <c r="F25" s="172">
        <v>82.9</v>
      </c>
      <c r="G25" s="172">
        <v>72.8</v>
      </c>
      <c r="H25" s="172">
        <v>0</v>
      </c>
      <c r="I25" s="172">
        <v>0</v>
      </c>
      <c r="J25" s="172">
        <v>0</v>
      </c>
      <c r="K25" s="172">
        <v>81.7</v>
      </c>
      <c r="L25" s="172">
        <v>82.9</v>
      </c>
      <c r="M25" s="172">
        <v>81.7</v>
      </c>
      <c r="N25" s="172">
        <v>82.9</v>
      </c>
      <c r="O25" s="172">
        <v>81.7</v>
      </c>
      <c r="P25" s="172">
        <v>82.9</v>
      </c>
      <c r="Q25" s="172">
        <v>82.9</v>
      </c>
      <c r="R25" s="157" t="s">
        <v>518</v>
      </c>
    </row>
    <row r="26" spans="1:18" ht="15.75" x14ac:dyDescent="0.25">
      <c r="A26" s="129"/>
      <c r="B26" s="135" t="s">
        <v>182</v>
      </c>
      <c r="C26" s="333" t="s">
        <v>183</v>
      </c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</row>
    <row r="27" spans="1:18" ht="15.75" x14ac:dyDescent="0.25">
      <c r="A27" s="129"/>
      <c r="B27" s="205" t="s">
        <v>184</v>
      </c>
      <c r="C27" s="340" t="s">
        <v>185</v>
      </c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2"/>
    </row>
    <row r="28" spans="1:18" ht="37.5" customHeight="1" x14ac:dyDescent="0.2">
      <c r="A28" s="136"/>
      <c r="B28" s="147" t="s">
        <v>186</v>
      </c>
      <c r="C28" s="167" t="s">
        <v>187</v>
      </c>
      <c r="D28" s="218">
        <v>0.05</v>
      </c>
      <c r="E28" s="194">
        <v>0</v>
      </c>
      <c r="F28" s="194">
        <v>0</v>
      </c>
      <c r="G28" s="148">
        <v>0</v>
      </c>
      <c r="H28" s="194">
        <v>0</v>
      </c>
      <c r="I28" s="146"/>
      <c r="J28" s="194">
        <v>0</v>
      </c>
      <c r="K28" s="129"/>
      <c r="L28" s="129"/>
      <c r="M28" s="129"/>
      <c r="N28" s="170"/>
      <c r="O28" s="466">
        <v>0</v>
      </c>
      <c r="P28" s="194">
        <v>0</v>
      </c>
      <c r="Q28" s="194">
        <v>0</v>
      </c>
      <c r="R28" s="219"/>
    </row>
    <row r="29" spans="1:18" ht="78.75" x14ac:dyDescent="0.2">
      <c r="A29" s="136"/>
      <c r="B29" s="147" t="s">
        <v>188</v>
      </c>
      <c r="C29" s="194" t="s">
        <v>53</v>
      </c>
      <c r="D29" s="218">
        <v>0.05</v>
      </c>
      <c r="E29" s="152">
        <v>0.98</v>
      </c>
      <c r="F29" s="194" t="s">
        <v>189</v>
      </c>
      <c r="G29" s="149"/>
      <c r="H29" s="194" t="s">
        <v>189</v>
      </c>
      <c r="I29" s="219"/>
      <c r="J29" s="194" t="s">
        <v>189</v>
      </c>
      <c r="K29" s="129"/>
      <c r="L29" s="129"/>
      <c r="M29" s="129"/>
      <c r="N29" s="194" t="s">
        <v>189</v>
      </c>
      <c r="O29" s="274">
        <v>99.7</v>
      </c>
      <c r="P29" s="194" t="s">
        <v>189</v>
      </c>
      <c r="Q29" s="194" t="s">
        <v>189</v>
      </c>
      <c r="R29" s="219" t="s">
        <v>190</v>
      </c>
    </row>
    <row r="30" spans="1:18" ht="63.75" customHeight="1" x14ac:dyDescent="0.25">
      <c r="A30" s="136"/>
      <c r="B30" s="147" t="s">
        <v>191</v>
      </c>
      <c r="C30" s="194" t="s">
        <v>53</v>
      </c>
      <c r="D30" s="221">
        <v>0.05</v>
      </c>
      <c r="E30" s="194">
        <v>92.3</v>
      </c>
      <c r="F30" s="194">
        <v>91.7</v>
      </c>
      <c r="G30" s="146">
        <v>84.6</v>
      </c>
      <c r="H30" s="194">
        <v>91.7</v>
      </c>
      <c r="I30" s="146"/>
      <c r="J30" s="194">
        <v>91.7</v>
      </c>
      <c r="K30" s="222"/>
      <c r="L30" s="194"/>
      <c r="M30" s="194"/>
      <c r="N30" s="194">
        <v>92.3</v>
      </c>
      <c r="O30" s="138">
        <v>92.3</v>
      </c>
      <c r="P30" s="194">
        <v>91.7</v>
      </c>
      <c r="Q30" s="194">
        <v>91.7</v>
      </c>
      <c r="R30" s="157" t="s">
        <v>329</v>
      </c>
    </row>
    <row r="31" spans="1:18" ht="48.75" customHeight="1" x14ac:dyDescent="0.25">
      <c r="A31" s="136"/>
      <c r="B31" s="147" t="s">
        <v>192</v>
      </c>
      <c r="C31" s="194" t="s">
        <v>187</v>
      </c>
      <c r="D31" s="172">
        <v>0.05</v>
      </c>
      <c r="E31" s="151">
        <v>105086.9</v>
      </c>
      <c r="F31" s="139">
        <v>545885.4</v>
      </c>
      <c r="G31" s="151" t="s">
        <v>193</v>
      </c>
      <c r="H31" s="137">
        <v>0</v>
      </c>
      <c r="I31" s="220">
        <v>0</v>
      </c>
      <c r="J31" s="137">
        <v>0</v>
      </c>
      <c r="K31" s="194">
        <v>0</v>
      </c>
      <c r="L31" s="194">
        <v>0</v>
      </c>
      <c r="M31" s="194">
        <v>0</v>
      </c>
      <c r="N31" s="137">
        <v>773070.7</v>
      </c>
      <c r="O31" s="137">
        <v>761987.5</v>
      </c>
      <c r="P31" s="190">
        <v>724210.9</v>
      </c>
      <c r="Q31" s="190">
        <v>724210.9</v>
      </c>
      <c r="R31" s="132" t="s">
        <v>330</v>
      </c>
    </row>
    <row r="32" spans="1:18" s="2" customFormat="1" ht="18.75" x14ac:dyDescent="0.3">
      <c r="A32" s="5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s="2" customFormat="1" ht="62.25" customHeight="1" x14ac:dyDescent="0.3">
      <c r="A33" s="344"/>
      <c r="B33" s="344"/>
      <c r="C33" s="344"/>
      <c r="D33" s="1"/>
      <c r="E33" s="1"/>
      <c r="F33" s="1"/>
      <c r="G33" s="1"/>
      <c r="H33" s="1"/>
      <c r="I33" s="1"/>
      <c r="J33" s="1"/>
      <c r="K33" s="1"/>
      <c r="L33" s="1"/>
      <c r="M33" s="345"/>
      <c r="N33" s="345"/>
      <c r="O33" s="345"/>
      <c r="P33" s="345"/>
      <c r="Q33" s="345"/>
      <c r="R33" s="345"/>
    </row>
    <row r="34" spans="1:18" s="2" customFormat="1" ht="18.75" x14ac:dyDescent="0.3">
      <c r="A34" s="5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s="2" customFormat="1" ht="18.75" customHeight="1" x14ac:dyDescent="0.3">
      <c r="A35" s="299"/>
      <c r="B35" s="299"/>
      <c r="C35" s="299"/>
      <c r="D35" s="299"/>
      <c r="E35" s="1"/>
      <c r="F35" s="1"/>
      <c r="G35" s="1"/>
      <c r="H35" s="1"/>
      <c r="I35" s="1"/>
      <c r="J35" s="300"/>
      <c r="K35" s="300"/>
      <c r="L35" s="1"/>
      <c r="M35" s="1"/>
      <c r="N35" s="1"/>
      <c r="O35" s="1"/>
      <c r="P35" s="1"/>
      <c r="Q35" s="1"/>
      <c r="R35" s="1"/>
    </row>
  </sheetData>
  <mergeCells count="29">
    <mergeCell ref="C27:R27"/>
    <mergeCell ref="Q4:Q5"/>
    <mergeCell ref="B1:R1"/>
    <mergeCell ref="A35:D35"/>
    <mergeCell ref="J35:K35"/>
    <mergeCell ref="A33:C33"/>
    <mergeCell ref="M33:R33"/>
    <mergeCell ref="C6:R6"/>
    <mergeCell ref="N4:O4"/>
    <mergeCell ref="P4:P5"/>
    <mergeCell ref="C16:R16"/>
    <mergeCell ref="C17:R17"/>
    <mergeCell ref="A3:A5"/>
    <mergeCell ref="B3:B5"/>
    <mergeCell ref="C3:C5"/>
    <mergeCell ref="D3:D5"/>
    <mergeCell ref="C26:R26"/>
    <mergeCell ref="C21:R21"/>
    <mergeCell ref="H3:O3"/>
    <mergeCell ref="P3:Q3"/>
    <mergeCell ref="R3:R5"/>
    <mergeCell ref="F4:G4"/>
    <mergeCell ref="H4:I4"/>
    <mergeCell ref="J4:K4"/>
    <mergeCell ref="L4:M4"/>
    <mergeCell ref="C12:R12"/>
    <mergeCell ref="C13:R13"/>
    <mergeCell ref="E3:G3"/>
    <mergeCell ref="C22:R22"/>
  </mergeCells>
  <pageMargins left="0.59055118110236227" right="0.59055118110236227" top="0.59055118110236227" bottom="0.59055118110236227" header="0.31496062992125984" footer="0.31496062992125984"/>
  <pageSetup paperSize="9" scale="68" fitToHeight="0" orientation="landscape" r:id="rId1"/>
  <rowBreaks count="1" manualBreakCount="1">
    <brk id="22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1"/>
  <sheetViews>
    <sheetView workbookViewId="0">
      <selection activeCell="A5" sqref="A5:R5"/>
    </sheetView>
  </sheetViews>
  <sheetFormatPr defaultRowHeight="12.75" x14ac:dyDescent="0.2"/>
  <cols>
    <col min="1" max="1" width="4.42578125" customWidth="1"/>
    <col min="2" max="2" width="29.85546875" customWidth="1"/>
    <col min="3" max="3" width="7.42578125" customWidth="1"/>
    <col min="4" max="4" width="8" customWidth="1"/>
    <col min="5" max="13" width="9.140625" customWidth="1"/>
    <col min="16" max="17" width="9.140625" customWidth="1"/>
    <col min="18" max="18" width="23.140625" customWidth="1"/>
  </cols>
  <sheetData>
    <row r="1" spans="1:18" ht="44.25" customHeight="1" x14ac:dyDescent="0.25">
      <c r="A1" s="354" t="s">
        <v>544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</row>
    <row r="2" spans="1:18" ht="33" customHeight="1" x14ac:dyDescent="0.25">
      <c r="A2" s="355" t="s">
        <v>0</v>
      </c>
      <c r="B2" s="356" t="s">
        <v>1</v>
      </c>
      <c r="C2" s="355" t="s">
        <v>2</v>
      </c>
      <c r="D2" s="355" t="s">
        <v>3</v>
      </c>
      <c r="E2" s="355" t="s">
        <v>4</v>
      </c>
      <c r="F2" s="355"/>
      <c r="G2" s="355"/>
      <c r="H2" s="355" t="s">
        <v>105</v>
      </c>
      <c r="I2" s="355"/>
      <c r="J2" s="355"/>
      <c r="K2" s="355"/>
      <c r="L2" s="355"/>
      <c r="M2" s="355"/>
      <c r="N2" s="355"/>
      <c r="O2" s="355"/>
      <c r="P2" s="355" t="s">
        <v>5</v>
      </c>
      <c r="Q2" s="355"/>
      <c r="R2" s="355" t="s">
        <v>6</v>
      </c>
    </row>
    <row r="3" spans="1:18" ht="15" customHeight="1" x14ac:dyDescent="0.25">
      <c r="A3" s="355"/>
      <c r="B3" s="356"/>
      <c r="C3" s="355"/>
      <c r="D3" s="355"/>
      <c r="E3" s="105">
        <v>2014</v>
      </c>
      <c r="F3" s="355">
        <v>2015</v>
      </c>
      <c r="G3" s="355"/>
      <c r="H3" s="355" t="s">
        <v>7</v>
      </c>
      <c r="I3" s="355"/>
      <c r="J3" s="355" t="s">
        <v>8</v>
      </c>
      <c r="K3" s="355"/>
      <c r="L3" s="355" t="s">
        <v>9</v>
      </c>
      <c r="M3" s="355"/>
      <c r="N3" s="355" t="s">
        <v>10</v>
      </c>
      <c r="O3" s="355"/>
      <c r="P3" s="355" t="s">
        <v>106</v>
      </c>
      <c r="Q3" s="355" t="s">
        <v>107</v>
      </c>
      <c r="R3" s="355"/>
    </row>
    <row r="4" spans="1:18" ht="54" customHeight="1" x14ac:dyDescent="0.25">
      <c r="A4" s="355"/>
      <c r="B4" s="356"/>
      <c r="C4" s="355"/>
      <c r="D4" s="355"/>
      <c r="E4" s="105" t="s">
        <v>11</v>
      </c>
      <c r="F4" s="105" t="s">
        <v>12</v>
      </c>
      <c r="G4" s="105" t="s">
        <v>11</v>
      </c>
      <c r="H4" s="105" t="s">
        <v>12</v>
      </c>
      <c r="I4" s="105" t="s">
        <v>11</v>
      </c>
      <c r="J4" s="105" t="s">
        <v>12</v>
      </c>
      <c r="K4" s="105" t="s">
        <v>11</v>
      </c>
      <c r="L4" s="105" t="s">
        <v>12</v>
      </c>
      <c r="M4" s="105" t="s">
        <v>11</v>
      </c>
      <c r="N4" s="105" t="s">
        <v>12</v>
      </c>
      <c r="O4" s="105" t="s">
        <v>11</v>
      </c>
      <c r="P4" s="355"/>
      <c r="Q4" s="355"/>
      <c r="R4" s="355"/>
    </row>
    <row r="5" spans="1:18" ht="78.75" customHeight="1" x14ac:dyDescent="0.25">
      <c r="A5" s="24"/>
      <c r="B5" s="257" t="s">
        <v>207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6"/>
      <c r="P5" s="257"/>
      <c r="Q5" s="257"/>
      <c r="R5" s="257"/>
    </row>
    <row r="6" spans="1:18" ht="63" x14ac:dyDescent="0.25">
      <c r="A6" s="24">
        <v>1</v>
      </c>
      <c r="B6" s="233" t="s">
        <v>208</v>
      </c>
      <c r="C6" s="225" t="s">
        <v>209</v>
      </c>
      <c r="D6" s="226" t="s">
        <v>210</v>
      </c>
      <c r="E6" s="225">
        <v>68</v>
      </c>
      <c r="F6" s="225">
        <v>68</v>
      </c>
      <c r="G6" s="225">
        <v>68</v>
      </c>
      <c r="H6" s="225">
        <v>17</v>
      </c>
      <c r="I6" s="225">
        <v>17</v>
      </c>
      <c r="J6" s="225">
        <v>40</v>
      </c>
      <c r="K6" s="225">
        <v>40</v>
      </c>
      <c r="L6" s="225">
        <v>40</v>
      </c>
      <c r="M6" s="225">
        <v>53</v>
      </c>
      <c r="N6" s="225">
        <v>80</v>
      </c>
      <c r="O6" s="207">
        <v>80</v>
      </c>
      <c r="P6" s="225">
        <v>80</v>
      </c>
      <c r="Q6" s="225">
        <v>80</v>
      </c>
      <c r="R6" s="233"/>
    </row>
    <row r="7" spans="1:18" ht="94.5" x14ac:dyDescent="0.25">
      <c r="A7" s="24">
        <v>2</v>
      </c>
      <c r="B7" s="233" t="s">
        <v>211</v>
      </c>
      <c r="C7" s="225" t="s">
        <v>53</v>
      </c>
      <c r="D7" s="226" t="s">
        <v>210</v>
      </c>
      <c r="E7" s="225">
        <v>26.3</v>
      </c>
      <c r="F7" s="225">
        <v>26.3</v>
      </c>
      <c r="G7" s="225">
        <v>26.3</v>
      </c>
      <c r="H7" s="225">
        <v>26.3</v>
      </c>
      <c r="I7" s="225">
        <v>26.3</v>
      </c>
      <c r="J7" s="225">
        <v>26.3</v>
      </c>
      <c r="K7" s="225">
        <v>26.3</v>
      </c>
      <c r="L7" s="225">
        <v>26.3</v>
      </c>
      <c r="M7" s="225">
        <v>26.3</v>
      </c>
      <c r="N7" s="225">
        <v>26.3</v>
      </c>
      <c r="O7" s="207">
        <v>26.3</v>
      </c>
      <c r="P7" s="225">
        <v>26.3</v>
      </c>
      <c r="Q7" s="225">
        <v>26.3</v>
      </c>
      <c r="R7" s="233"/>
    </row>
    <row r="8" spans="1:18" ht="42" customHeight="1" x14ac:dyDescent="0.25">
      <c r="A8" s="24">
        <v>3</v>
      </c>
      <c r="B8" s="233" t="s">
        <v>212</v>
      </c>
      <c r="C8" s="225" t="s">
        <v>53</v>
      </c>
      <c r="D8" s="226" t="s">
        <v>437</v>
      </c>
      <c r="E8" s="225">
        <v>70.849999999999994</v>
      </c>
      <c r="F8" s="225">
        <v>70.849999999999994</v>
      </c>
      <c r="G8" s="225">
        <v>70.849999999999994</v>
      </c>
      <c r="H8" s="225">
        <v>70.849999999999994</v>
      </c>
      <c r="I8" s="225">
        <v>70.849999999999994</v>
      </c>
      <c r="J8" s="225">
        <v>70.849999999999994</v>
      </c>
      <c r="K8" s="225">
        <v>70.849999999999994</v>
      </c>
      <c r="L8" s="225">
        <v>70.849999999999994</v>
      </c>
      <c r="M8" s="225">
        <v>70.849999999999994</v>
      </c>
      <c r="N8" s="225">
        <v>70.849999999999994</v>
      </c>
      <c r="O8" s="207">
        <v>70.849999999999994</v>
      </c>
      <c r="P8" s="225">
        <v>70.849999999999994</v>
      </c>
      <c r="Q8" s="225">
        <v>70.849999999999994</v>
      </c>
      <c r="R8" s="233"/>
    </row>
    <row r="9" spans="1:18" ht="126" x14ac:dyDescent="0.25">
      <c r="A9" s="114">
        <v>4</v>
      </c>
      <c r="B9" s="294" t="s">
        <v>213</v>
      </c>
      <c r="C9" s="227" t="s">
        <v>53</v>
      </c>
      <c r="D9" s="228" t="s">
        <v>210</v>
      </c>
      <c r="E9" s="227">
        <v>10.38</v>
      </c>
      <c r="F9" s="227">
        <v>10.41</v>
      </c>
      <c r="G9" s="227">
        <v>10.41</v>
      </c>
      <c r="H9" s="227">
        <v>10.41</v>
      </c>
      <c r="I9" s="227">
        <v>10.41</v>
      </c>
      <c r="J9" s="227">
        <v>10.41</v>
      </c>
      <c r="K9" s="227">
        <v>10.41</v>
      </c>
      <c r="L9" s="227">
        <v>10.41</v>
      </c>
      <c r="M9" s="227">
        <v>10.41</v>
      </c>
      <c r="N9" s="227">
        <v>10.41</v>
      </c>
      <c r="O9" s="241">
        <v>10.41</v>
      </c>
      <c r="P9" s="227">
        <v>10.41</v>
      </c>
      <c r="Q9" s="227">
        <v>10.41</v>
      </c>
      <c r="R9" s="294"/>
    </row>
    <row r="10" spans="1:18" ht="283.5" customHeight="1" x14ac:dyDescent="0.25">
      <c r="A10" s="114">
        <v>5</v>
      </c>
      <c r="B10" s="294" t="s">
        <v>214</v>
      </c>
      <c r="C10" s="227" t="s">
        <v>53</v>
      </c>
      <c r="D10" s="228" t="s">
        <v>437</v>
      </c>
      <c r="E10" s="231">
        <v>95</v>
      </c>
      <c r="F10" s="231">
        <v>95</v>
      </c>
      <c r="G10" s="231">
        <v>100</v>
      </c>
      <c r="H10" s="231">
        <v>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2">
        <v>0</v>
      </c>
      <c r="P10" s="231">
        <v>95</v>
      </c>
      <c r="Q10" s="231">
        <v>95</v>
      </c>
      <c r="R10" s="294"/>
    </row>
    <row r="11" spans="1:18" ht="60.75" customHeight="1" x14ac:dyDescent="0.25">
      <c r="A11" s="114"/>
      <c r="B11" s="294" t="s">
        <v>215</v>
      </c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73"/>
      <c r="P11" s="294"/>
      <c r="Q11" s="294"/>
      <c r="R11" s="294"/>
    </row>
    <row r="12" spans="1:18" ht="30.75" customHeight="1" x14ac:dyDescent="0.25">
      <c r="A12" s="24"/>
      <c r="B12" s="233" t="s">
        <v>438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04"/>
      <c r="P12" s="233"/>
      <c r="Q12" s="233"/>
      <c r="R12" s="233"/>
    </row>
    <row r="13" spans="1:18" ht="48" customHeight="1" x14ac:dyDescent="0.25">
      <c r="A13" s="24"/>
      <c r="B13" s="233" t="s">
        <v>216</v>
      </c>
      <c r="C13" s="225" t="s">
        <v>53</v>
      </c>
      <c r="D13" s="226">
        <v>0.2</v>
      </c>
      <c r="E13" s="225">
        <v>23.7</v>
      </c>
      <c r="F13" s="225">
        <v>23.7</v>
      </c>
      <c r="G13" s="225">
        <v>23.7</v>
      </c>
      <c r="H13" s="225">
        <v>23.7</v>
      </c>
      <c r="I13" s="225">
        <v>23.7</v>
      </c>
      <c r="J13" s="225">
        <v>23.7</v>
      </c>
      <c r="K13" s="225">
        <v>23.7</v>
      </c>
      <c r="L13" s="225">
        <v>23.7</v>
      </c>
      <c r="M13" s="225">
        <v>23.7</v>
      </c>
      <c r="N13" s="225">
        <v>23.74</v>
      </c>
      <c r="O13" s="207">
        <v>23.74</v>
      </c>
      <c r="P13" s="225">
        <v>23.76</v>
      </c>
      <c r="Q13" s="225">
        <v>23.76</v>
      </c>
      <c r="R13" s="233"/>
    </row>
    <row r="14" spans="1:18" ht="60" customHeight="1" x14ac:dyDescent="0.25">
      <c r="A14" s="24"/>
      <c r="B14" s="233" t="s">
        <v>218</v>
      </c>
      <c r="C14" s="229" t="s">
        <v>209</v>
      </c>
      <c r="D14" s="229">
        <v>0.1</v>
      </c>
      <c r="E14" s="225">
        <v>76</v>
      </c>
      <c r="F14" s="225">
        <v>76</v>
      </c>
      <c r="G14" s="225">
        <v>76</v>
      </c>
      <c r="H14" s="225">
        <v>0</v>
      </c>
      <c r="I14" s="225">
        <v>0</v>
      </c>
      <c r="J14" s="225">
        <v>80</v>
      </c>
      <c r="K14" s="225">
        <v>120</v>
      </c>
      <c r="L14" s="225">
        <v>120</v>
      </c>
      <c r="M14" s="225">
        <v>120</v>
      </c>
      <c r="N14" s="225">
        <v>120</v>
      </c>
      <c r="O14" s="207">
        <v>120</v>
      </c>
      <c r="P14" s="225">
        <v>80</v>
      </c>
      <c r="Q14" s="225">
        <v>80</v>
      </c>
      <c r="R14" s="233"/>
    </row>
    <row r="15" spans="1:18" ht="129" customHeight="1" x14ac:dyDescent="0.25">
      <c r="A15" s="24"/>
      <c r="B15" s="233" t="s">
        <v>219</v>
      </c>
      <c r="C15" s="229" t="s">
        <v>209</v>
      </c>
      <c r="D15" s="229" t="s">
        <v>220</v>
      </c>
      <c r="E15" s="225">
        <v>40</v>
      </c>
      <c r="F15" s="225">
        <v>40</v>
      </c>
      <c r="G15" s="225">
        <v>40</v>
      </c>
      <c r="H15" s="225">
        <v>0</v>
      </c>
      <c r="I15" s="225">
        <v>0</v>
      </c>
      <c r="J15" s="225">
        <v>40</v>
      </c>
      <c r="K15" s="225">
        <v>15</v>
      </c>
      <c r="L15" s="225">
        <v>40</v>
      </c>
      <c r="M15" s="225">
        <v>40</v>
      </c>
      <c r="N15" s="225">
        <v>40</v>
      </c>
      <c r="O15" s="207">
        <v>40</v>
      </c>
      <c r="P15" s="225">
        <v>40</v>
      </c>
      <c r="Q15" s="225">
        <v>40</v>
      </c>
      <c r="R15" s="233"/>
    </row>
    <row r="16" spans="1:18" ht="94.5" x14ac:dyDescent="0.25">
      <c r="A16" s="24"/>
      <c r="B16" s="233" t="s">
        <v>221</v>
      </c>
      <c r="C16" s="229" t="s">
        <v>55</v>
      </c>
      <c r="D16" s="229" t="s">
        <v>217</v>
      </c>
      <c r="E16" s="225">
        <v>105</v>
      </c>
      <c r="F16" s="225">
        <v>0</v>
      </c>
      <c r="G16" s="225">
        <v>0</v>
      </c>
      <c r="H16" s="225">
        <v>0</v>
      </c>
      <c r="I16" s="225">
        <v>0</v>
      </c>
      <c r="J16" s="225">
        <v>0</v>
      </c>
      <c r="K16" s="225">
        <v>0</v>
      </c>
      <c r="L16" s="225">
        <v>0</v>
      </c>
      <c r="M16" s="225">
        <v>0</v>
      </c>
      <c r="N16" s="225">
        <v>0</v>
      </c>
      <c r="O16" s="207">
        <v>0</v>
      </c>
      <c r="P16" s="225">
        <v>0</v>
      </c>
      <c r="Q16" s="225">
        <v>0</v>
      </c>
      <c r="R16" s="233"/>
    </row>
    <row r="17" spans="1:18" ht="58.5" customHeight="1" x14ac:dyDescent="0.25">
      <c r="A17" s="24"/>
      <c r="B17" s="233" t="s">
        <v>222</v>
      </c>
      <c r="C17" s="225" t="s">
        <v>209</v>
      </c>
      <c r="D17" s="226" t="s">
        <v>166</v>
      </c>
      <c r="E17" s="225">
        <v>68</v>
      </c>
      <c r="F17" s="225">
        <v>68</v>
      </c>
      <c r="G17" s="225">
        <v>68</v>
      </c>
      <c r="H17" s="225">
        <v>17</v>
      </c>
      <c r="I17" s="225">
        <v>17</v>
      </c>
      <c r="J17" s="225">
        <v>40</v>
      </c>
      <c r="K17" s="225">
        <v>40</v>
      </c>
      <c r="L17" s="225">
        <v>40</v>
      </c>
      <c r="M17" s="225">
        <v>53</v>
      </c>
      <c r="N17" s="225">
        <v>80</v>
      </c>
      <c r="O17" s="207">
        <v>80</v>
      </c>
      <c r="P17" s="225">
        <v>80</v>
      </c>
      <c r="Q17" s="225">
        <v>80</v>
      </c>
      <c r="R17" s="233"/>
    </row>
    <row r="18" spans="1:18" ht="60" customHeight="1" x14ac:dyDescent="0.25">
      <c r="A18" s="24"/>
      <c r="B18" s="257" t="s">
        <v>223</v>
      </c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6"/>
      <c r="P18" s="257"/>
      <c r="Q18" s="257"/>
      <c r="R18" s="257"/>
    </row>
    <row r="19" spans="1:18" ht="62.25" customHeight="1" x14ac:dyDescent="0.25">
      <c r="A19" s="24"/>
      <c r="B19" s="233" t="s">
        <v>439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04"/>
      <c r="P19" s="233"/>
      <c r="Q19" s="233"/>
      <c r="R19" s="233"/>
    </row>
    <row r="20" spans="1:18" ht="94.5" customHeight="1" x14ac:dyDescent="0.25">
      <c r="A20" s="24"/>
      <c r="B20" s="233" t="s">
        <v>224</v>
      </c>
      <c r="C20" s="229" t="s">
        <v>53</v>
      </c>
      <c r="D20" s="229">
        <v>0.1</v>
      </c>
      <c r="E20" s="229">
        <v>3.15</v>
      </c>
      <c r="F20" s="229">
        <v>3.15</v>
      </c>
      <c r="G20" s="225">
        <v>3.15</v>
      </c>
      <c r="H20" s="225">
        <v>3.17</v>
      </c>
      <c r="I20" s="225">
        <v>3.17</v>
      </c>
      <c r="J20" s="225">
        <v>3.17</v>
      </c>
      <c r="K20" s="225">
        <v>3.17</v>
      </c>
      <c r="L20" s="225">
        <v>3.17</v>
      </c>
      <c r="M20" s="225">
        <v>3.17</v>
      </c>
      <c r="N20" s="225">
        <v>3.17</v>
      </c>
      <c r="O20" s="207">
        <v>3.17</v>
      </c>
      <c r="P20" s="225">
        <v>3.19</v>
      </c>
      <c r="Q20" s="225">
        <v>3.19</v>
      </c>
      <c r="R20" s="233"/>
    </row>
    <row r="21" spans="1:18" ht="219.75" customHeight="1" x14ac:dyDescent="0.25">
      <c r="A21" s="24"/>
      <c r="B21" s="233" t="s">
        <v>225</v>
      </c>
      <c r="C21" s="229" t="s">
        <v>53</v>
      </c>
      <c r="D21" s="229">
        <v>0.1</v>
      </c>
      <c r="E21" s="229">
        <v>2.93</v>
      </c>
      <c r="F21" s="229">
        <v>2.93</v>
      </c>
      <c r="G21" s="225">
        <v>3.45</v>
      </c>
      <c r="H21" s="225">
        <v>3.47</v>
      </c>
      <c r="I21" s="225">
        <v>3.49</v>
      </c>
      <c r="J21" s="225">
        <v>3.49</v>
      </c>
      <c r="K21" s="225">
        <v>3.49</v>
      </c>
      <c r="L21" s="225">
        <v>3.49</v>
      </c>
      <c r="M21" s="225">
        <v>3.49</v>
      </c>
      <c r="N21" s="225">
        <v>3.49</v>
      </c>
      <c r="O21" s="207">
        <v>3.49</v>
      </c>
      <c r="P21" s="225">
        <v>3.49</v>
      </c>
      <c r="Q21" s="225">
        <v>3.49</v>
      </c>
      <c r="R21" s="233"/>
    </row>
    <row r="22" spans="1:18" ht="94.5" x14ac:dyDescent="0.25">
      <c r="A22" s="24"/>
      <c r="B22" s="233" t="s">
        <v>226</v>
      </c>
      <c r="C22" s="229" t="s">
        <v>53</v>
      </c>
      <c r="D22" s="229">
        <v>0.1</v>
      </c>
      <c r="E22" s="229">
        <v>2.6</v>
      </c>
      <c r="F22" s="229">
        <v>2.6</v>
      </c>
      <c r="G22" s="225">
        <v>3</v>
      </c>
      <c r="H22" s="225">
        <v>3.3</v>
      </c>
      <c r="I22" s="225">
        <v>3.3</v>
      </c>
      <c r="J22" s="225">
        <v>3.3</v>
      </c>
      <c r="K22" s="225">
        <v>3.3</v>
      </c>
      <c r="L22" s="225">
        <v>3.3</v>
      </c>
      <c r="M22" s="225">
        <v>3.3</v>
      </c>
      <c r="N22" s="225">
        <v>3.3</v>
      </c>
      <c r="O22" s="207">
        <v>3.3</v>
      </c>
      <c r="P22" s="225">
        <v>3.3</v>
      </c>
      <c r="Q22" s="225">
        <v>3.3</v>
      </c>
      <c r="R22" s="233"/>
    </row>
    <row r="23" spans="1:18" ht="63" x14ac:dyDescent="0.25">
      <c r="A23" s="24"/>
      <c r="B23" s="233" t="s">
        <v>440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07"/>
      <c r="P23" s="225"/>
      <c r="Q23" s="225"/>
      <c r="R23" s="233"/>
    </row>
    <row r="24" spans="1:18" ht="106.5" customHeight="1" x14ac:dyDescent="0.25">
      <c r="A24" s="24"/>
      <c r="B24" s="233" t="s">
        <v>213</v>
      </c>
      <c r="C24" s="225" t="s">
        <v>53</v>
      </c>
      <c r="D24" s="226">
        <v>0.1</v>
      </c>
      <c r="E24" s="225">
        <v>10.38</v>
      </c>
      <c r="F24" s="225">
        <v>10.41</v>
      </c>
      <c r="G24" s="225">
        <v>13.16</v>
      </c>
      <c r="H24" s="225">
        <v>0</v>
      </c>
      <c r="I24" s="225">
        <v>0</v>
      </c>
      <c r="J24" s="225">
        <v>0</v>
      </c>
      <c r="K24" s="225">
        <v>0</v>
      </c>
      <c r="L24" s="225">
        <v>10.27</v>
      </c>
      <c r="M24" s="225">
        <v>0</v>
      </c>
      <c r="N24" s="225">
        <v>10.27</v>
      </c>
      <c r="O24" s="207">
        <v>5.71</v>
      </c>
      <c r="P24" s="225">
        <v>10.27</v>
      </c>
      <c r="Q24" s="225">
        <v>10.27</v>
      </c>
      <c r="R24" s="233"/>
    </row>
    <row r="25" spans="1:18" ht="281.25" customHeight="1" x14ac:dyDescent="0.25">
      <c r="A25" s="24"/>
      <c r="B25" s="233" t="s">
        <v>214</v>
      </c>
      <c r="C25" s="225" t="s">
        <v>53</v>
      </c>
      <c r="D25" s="226">
        <v>0.1</v>
      </c>
      <c r="E25" s="230">
        <v>95</v>
      </c>
      <c r="F25" s="230">
        <v>95</v>
      </c>
      <c r="G25" s="230">
        <v>95</v>
      </c>
      <c r="H25" s="230">
        <v>0</v>
      </c>
      <c r="I25" s="230">
        <v>0</v>
      </c>
      <c r="J25" s="230">
        <v>0</v>
      </c>
      <c r="K25" s="230">
        <v>0</v>
      </c>
      <c r="L25" s="230">
        <v>95</v>
      </c>
      <c r="M25" s="230">
        <v>0</v>
      </c>
      <c r="N25" s="230">
        <v>95</v>
      </c>
      <c r="O25" s="169">
        <v>100</v>
      </c>
      <c r="P25" s="230">
        <v>100</v>
      </c>
      <c r="Q25" s="230">
        <v>95</v>
      </c>
      <c r="R25" s="233"/>
    </row>
    <row r="26" spans="1:18" x14ac:dyDescent="0.2">
      <c r="A26" s="90"/>
      <c r="B26" s="90"/>
      <c r="C26" s="90"/>
      <c r="D26" s="90"/>
      <c r="E26" s="90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</row>
    <row r="27" spans="1:18" ht="18.75" x14ac:dyDescent="0.3">
      <c r="A27" s="360"/>
      <c r="B27" s="360"/>
      <c r="C27" s="360"/>
      <c r="D27" s="360"/>
      <c r="E27" s="361"/>
      <c r="F27" s="357"/>
      <c r="G27" s="357"/>
      <c r="H27" s="357"/>
      <c r="I27" s="357"/>
      <c r="J27" s="359"/>
      <c r="K27" s="359"/>
      <c r="L27" s="357"/>
      <c r="M27" s="357"/>
      <c r="N27" s="357"/>
      <c r="O27" s="357"/>
      <c r="P27" s="358"/>
      <c r="Q27" s="358"/>
      <c r="R27" s="358"/>
    </row>
    <row r="28" spans="1:18" ht="18.75" x14ac:dyDescent="0.3">
      <c r="A28" s="360"/>
      <c r="B28" s="360"/>
      <c r="C28" s="360"/>
      <c r="D28" s="360"/>
      <c r="E28" s="361"/>
      <c r="F28" s="357"/>
      <c r="G28" s="357"/>
      <c r="H28" s="357"/>
      <c r="I28" s="357"/>
      <c r="J28" s="359"/>
      <c r="K28" s="359"/>
      <c r="L28" s="357"/>
      <c r="M28" s="357"/>
      <c r="N28" s="357"/>
      <c r="O28" s="357"/>
      <c r="P28" s="358"/>
      <c r="Q28" s="358"/>
      <c r="R28" s="358"/>
    </row>
    <row r="29" spans="1:18" ht="18.75" x14ac:dyDescent="0.3">
      <c r="A29" s="360"/>
      <c r="B29" s="360"/>
      <c r="C29" s="360"/>
      <c r="D29" s="360"/>
      <c r="E29" s="361"/>
      <c r="F29" s="357"/>
      <c r="G29" s="357"/>
      <c r="H29" s="357"/>
      <c r="I29" s="357"/>
      <c r="J29" s="359"/>
      <c r="K29" s="359"/>
      <c r="L29" s="357"/>
      <c r="M29" s="357"/>
      <c r="N29" s="357"/>
      <c r="O29" s="357"/>
      <c r="P29" s="358"/>
      <c r="Q29" s="358"/>
      <c r="R29" s="358"/>
    </row>
    <row r="30" spans="1:18" ht="18.75" x14ac:dyDescent="0.2">
      <c r="A30" s="361"/>
      <c r="B30" s="361"/>
      <c r="C30" s="361"/>
      <c r="D30" s="361"/>
      <c r="E30" s="361"/>
      <c r="F30" s="357"/>
      <c r="G30" s="357"/>
      <c r="H30" s="357"/>
      <c r="I30" s="357"/>
      <c r="J30" s="359"/>
      <c r="K30" s="359"/>
      <c r="L30" s="357"/>
      <c r="M30" s="357"/>
      <c r="N30" s="357"/>
      <c r="O30" s="357"/>
      <c r="P30" s="358"/>
      <c r="Q30" s="358"/>
      <c r="R30" s="358"/>
    </row>
    <row r="31" spans="1:18" ht="18.75" x14ac:dyDescent="0.2">
      <c r="A31" s="361"/>
      <c r="B31" s="361"/>
      <c r="C31" s="361"/>
      <c r="D31" s="361"/>
      <c r="E31" s="361"/>
      <c r="F31" s="357"/>
      <c r="G31" s="357"/>
      <c r="H31" s="357"/>
      <c r="I31" s="357"/>
      <c r="J31" s="359"/>
      <c r="K31" s="359"/>
      <c r="L31" s="357"/>
      <c r="M31" s="357"/>
      <c r="N31" s="357"/>
      <c r="O31" s="357"/>
      <c r="P31" s="358"/>
      <c r="Q31" s="358"/>
      <c r="R31" s="358"/>
    </row>
  </sheetData>
  <mergeCells count="36">
    <mergeCell ref="I27:I31"/>
    <mergeCell ref="J27:K27"/>
    <mergeCell ref="L27:L31"/>
    <mergeCell ref="M27:M31"/>
    <mergeCell ref="N27:N31"/>
    <mergeCell ref="J30:K30"/>
    <mergeCell ref="J29:K29"/>
    <mergeCell ref="J28:K28"/>
    <mergeCell ref="A27:D27"/>
    <mergeCell ref="E27:E31"/>
    <mergeCell ref="F27:F31"/>
    <mergeCell ref="G27:G31"/>
    <mergeCell ref="H27:H31"/>
    <mergeCell ref="A30:D30"/>
    <mergeCell ref="A31:D31"/>
    <mergeCell ref="A28:D28"/>
    <mergeCell ref="A29:D29"/>
    <mergeCell ref="O27:O31"/>
    <mergeCell ref="P3:P4"/>
    <mergeCell ref="P27:R31"/>
    <mergeCell ref="J31:K31"/>
    <mergeCell ref="Q3:Q4"/>
    <mergeCell ref="A1:R1"/>
    <mergeCell ref="A2:A4"/>
    <mergeCell ref="B2:B4"/>
    <mergeCell ref="C2:C4"/>
    <mergeCell ref="D2:D4"/>
    <mergeCell ref="E2:G2"/>
    <mergeCell ref="H2:O2"/>
    <mergeCell ref="P2:Q2"/>
    <mergeCell ref="R2:R4"/>
    <mergeCell ref="F3:G3"/>
    <mergeCell ref="H3:I3"/>
    <mergeCell ref="J3:K3"/>
    <mergeCell ref="L3:M3"/>
    <mergeCell ref="N3:O3"/>
  </mergeCells>
  <pageMargins left="0.59055118110236227" right="0.59055118110236227" top="0.59055118110236227" bottom="0.59055118110236227" header="0.31496062992125984" footer="0.31496062992125984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47"/>
  <sheetViews>
    <sheetView topLeftCell="A19" workbookViewId="0">
      <selection activeCell="A25" sqref="A25:R25"/>
    </sheetView>
  </sheetViews>
  <sheetFormatPr defaultRowHeight="12.75" x14ac:dyDescent="0.2"/>
  <cols>
    <col min="2" max="2" width="53.140625" customWidth="1"/>
    <col min="5" max="5" width="9.140625" style="16"/>
    <col min="6" max="6" width="9.5703125" bestFit="1" customWidth="1"/>
    <col min="7" max="7" width="9.140625" style="16"/>
    <col min="8" max="9" width="9.42578125" bestFit="1" customWidth="1"/>
    <col min="15" max="15" width="9.140625" style="16"/>
    <col min="18" max="18" width="24.140625" customWidth="1"/>
  </cols>
  <sheetData>
    <row r="1" spans="1:18" ht="37.5" customHeight="1" x14ac:dyDescent="0.25">
      <c r="A1" s="362" t="s">
        <v>541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</row>
    <row r="2" spans="1:18" ht="15.75" x14ac:dyDescent="0.25">
      <c r="A2" s="363" t="s">
        <v>0</v>
      </c>
      <c r="B2" s="363" t="s">
        <v>1</v>
      </c>
      <c r="C2" s="363" t="s">
        <v>2</v>
      </c>
      <c r="D2" s="363" t="s">
        <v>3</v>
      </c>
      <c r="E2" s="364" t="s">
        <v>4</v>
      </c>
      <c r="F2" s="364"/>
      <c r="G2" s="364"/>
      <c r="H2" s="363" t="s">
        <v>467</v>
      </c>
      <c r="I2" s="363"/>
      <c r="J2" s="363"/>
      <c r="K2" s="363"/>
      <c r="L2" s="363"/>
      <c r="M2" s="363"/>
      <c r="N2" s="363"/>
      <c r="O2" s="363"/>
      <c r="P2" s="363" t="s">
        <v>5</v>
      </c>
      <c r="Q2" s="363"/>
      <c r="R2" s="363" t="s">
        <v>6</v>
      </c>
    </row>
    <row r="3" spans="1:18" ht="15.75" x14ac:dyDescent="0.25">
      <c r="A3" s="363"/>
      <c r="B3" s="363"/>
      <c r="C3" s="363"/>
      <c r="D3" s="363"/>
      <c r="E3" s="122">
        <v>2014</v>
      </c>
      <c r="F3" s="364">
        <v>2015</v>
      </c>
      <c r="G3" s="364"/>
      <c r="H3" s="363" t="s">
        <v>7</v>
      </c>
      <c r="I3" s="363"/>
      <c r="J3" s="363" t="s">
        <v>8</v>
      </c>
      <c r="K3" s="363"/>
      <c r="L3" s="363" t="s">
        <v>9</v>
      </c>
      <c r="M3" s="363"/>
      <c r="N3" s="363" t="s">
        <v>10</v>
      </c>
      <c r="O3" s="363"/>
      <c r="P3" s="363" t="s">
        <v>106</v>
      </c>
      <c r="Q3" s="363" t="s">
        <v>107</v>
      </c>
      <c r="R3" s="363"/>
    </row>
    <row r="4" spans="1:18" ht="15.75" x14ac:dyDescent="0.25">
      <c r="A4" s="363"/>
      <c r="B4" s="363"/>
      <c r="C4" s="363"/>
      <c r="D4" s="363"/>
      <c r="E4" s="122" t="s">
        <v>11</v>
      </c>
      <c r="F4" s="122" t="s">
        <v>12</v>
      </c>
      <c r="G4" s="122" t="s">
        <v>11</v>
      </c>
      <c r="H4" s="106" t="s">
        <v>12</v>
      </c>
      <c r="I4" s="106" t="s">
        <v>11</v>
      </c>
      <c r="J4" s="106" t="s">
        <v>12</v>
      </c>
      <c r="K4" s="106" t="s">
        <v>11</v>
      </c>
      <c r="L4" s="106" t="s">
        <v>12</v>
      </c>
      <c r="M4" s="106" t="s">
        <v>11</v>
      </c>
      <c r="N4" s="106" t="s">
        <v>12</v>
      </c>
      <c r="O4" s="122" t="s">
        <v>11</v>
      </c>
      <c r="P4" s="363"/>
      <c r="Q4" s="363"/>
      <c r="R4" s="363"/>
    </row>
    <row r="5" spans="1:18" ht="36.75" customHeight="1" x14ac:dyDescent="0.2">
      <c r="A5" s="319" t="s">
        <v>441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1"/>
    </row>
    <row r="6" spans="1:18" ht="51.75" customHeight="1" x14ac:dyDescent="0.2">
      <c r="A6" s="319" t="s">
        <v>557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1"/>
    </row>
    <row r="7" spans="1:18" ht="15.75" x14ac:dyDescent="0.25">
      <c r="A7" s="106"/>
      <c r="B7" s="199" t="s">
        <v>103</v>
      </c>
      <c r="C7" s="106"/>
      <c r="D7" s="121"/>
      <c r="E7" s="122"/>
      <c r="F7" s="122"/>
      <c r="G7" s="122"/>
      <c r="H7" s="106"/>
      <c r="I7" s="106"/>
      <c r="J7" s="106"/>
      <c r="K7" s="106"/>
      <c r="L7" s="106"/>
      <c r="M7" s="106"/>
      <c r="N7" s="106"/>
      <c r="O7" s="122"/>
      <c r="P7" s="106"/>
      <c r="Q7" s="106"/>
      <c r="R7" s="106"/>
    </row>
    <row r="8" spans="1:18" ht="68.25" customHeight="1" x14ac:dyDescent="0.25">
      <c r="A8" s="106"/>
      <c r="B8" s="79" t="s">
        <v>331</v>
      </c>
      <c r="C8" s="121" t="s">
        <v>53</v>
      </c>
      <c r="D8" s="121"/>
      <c r="E8" s="49">
        <v>28.8</v>
      </c>
      <c r="F8" s="49">
        <v>30.4</v>
      </c>
      <c r="G8" s="49">
        <v>30.8</v>
      </c>
      <c r="H8" s="49">
        <v>30.8</v>
      </c>
      <c r="I8" s="49">
        <v>30.8</v>
      </c>
      <c r="J8" s="49">
        <v>30.8</v>
      </c>
      <c r="K8" s="49">
        <v>30.8</v>
      </c>
      <c r="L8" s="49">
        <v>30.8</v>
      </c>
      <c r="M8" s="49">
        <v>30.8</v>
      </c>
      <c r="N8" s="22">
        <v>30.8</v>
      </c>
      <c r="O8" s="103">
        <v>30.8</v>
      </c>
      <c r="P8" s="121">
        <v>31.7</v>
      </c>
      <c r="Q8" s="121">
        <v>32</v>
      </c>
      <c r="R8" s="199"/>
    </row>
    <row r="9" spans="1:18" ht="52.5" customHeight="1" x14ac:dyDescent="0.25">
      <c r="A9" s="106"/>
      <c r="B9" s="79" t="s">
        <v>332</v>
      </c>
      <c r="C9" s="137" t="s">
        <v>53</v>
      </c>
      <c r="D9" s="121"/>
      <c r="E9" s="103">
        <v>1.63</v>
      </c>
      <c r="F9" s="103">
        <v>1.83</v>
      </c>
      <c r="G9" s="103">
        <v>1.83</v>
      </c>
      <c r="H9" s="103">
        <v>1.83</v>
      </c>
      <c r="I9" s="103">
        <v>1.83</v>
      </c>
      <c r="J9" s="103">
        <v>1.83</v>
      </c>
      <c r="K9" s="103">
        <v>1.83</v>
      </c>
      <c r="L9" s="103">
        <v>1.83</v>
      </c>
      <c r="M9" s="103">
        <v>1.83</v>
      </c>
      <c r="N9" s="121">
        <v>1.83</v>
      </c>
      <c r="O9" s="103">
        <v>1.83</v>
      </c>
      <c r="P9" s="121">
        <v>1.83</v>
      </c>
      <c r="Q9" s="121">
        <v>1.83</v>
      </c>
      <c r="R9" s="199"/>
    </row>
    <row r="10" spans="1:18" ht="36" customHeight="1" x14ac:dyDescent="0.25">
      <c r="A10" s="106"/>
      <c r="B10" s="79" t="s">
        <v>333</v>
      </c>
      <c r="C10" s="172" t="s">
        <v>204</v>
      </c>
      <c r="D10" s="121"/>
      <c r="E10" s="103">
        <v>4</v>
      </c>
      <c r="F10" s="103">
        <v>5</v>
      </c>
      <c r="G10" s="103">
        <v>5</v>
      </c>
      <c r="H10" s="103">
        <v>5</v>
      </c>
      <c r="I10" s="103">
        <v>5</v>
      </c>
      <c r="J10" s="103">
        <v>5</v>
      </c>
      <c r="K10" s="103">
        <v>5</v>
      </c>
      <c r="L10" s="103">
        <v>5</v>
      </c>
      <c r="M10" s="103">
        <v>5</v>
      </c>
      <c r="N10" s="121">
        <v>5</v>
      </c>
      <c r="O10" s="103">
        <v>5</v>
      </c>
      <c r="P10" s="121">
        <v>5</v>
      </c>
      <c r="Q10" s="121">
        <v>5</v>
      </c>
      <c r="R10" s="106"/>
    </row>
    <row r="11" spans="1:18" ht="23.25" customHeight="1" x14ac:dyDescent="0.2">
      <c r="A11" s="319" t="s">
        <v>442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1"/>
    </row>
    <row r="12" spans="1:18" ht="26.25" customHeight="1" x14ac:dyDescent="0.25">
      <c r="A12" s="470" t="s">
        <v>548</v>
      </c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2"/>
    </row>
    <row r="13" spans="1:18" ht="24" customHeight="1" x14ac:dyDescent="0.25">
      <c r="A13" s="470" t="s">
        <v>549</v>
      </c>
      <c r="B13" s="471"/>
      <c r="C13" s="471"/>
      <c r="D13" s="471"/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2"/>
    </row>
    <row r="14" spans="1:18" ht="20.25" customHeight="1" x14ac:dyDescent="0.25">
      <c r="A14" s="199"/>
      <c r="B14" s="199" t="s">
        <v>103</v>
      </c>
      <c r="C14" s="199"/>
      <c r="D14" s="121"/>
      <c r="E14" s="103"/>
      <c r="F14" s="103"/>
      <c r="G14" s="103"/>
      <c r="H14" s="121"/>
      <c r="I14" s="121"/>
      <c r="J14" s="199"/>
      <c r="K14" s="199"/>
      <c r="L14" s="199"/>
      <c r="M14" s="199"/>
      <c r="N14" s="199"/>
      <c r="O14" s="198"/>
      <c r="P14" s="199"/>
      <c r="Q14" s="199"/>
      <c r="R14" s="199"/>
    </row>
    <row r="15" spans="1:18" ht="51.75" customHeight="1" x14ac:dyDescent="0.25">
      <c r="A15" s="199"/>
      <c r="B15" s="202" t="s">
        <v>194</v>
      </c>
      <c r="C15" s="121" t="s">
        <v>53</v>
      </c>
      <c r="D15" s="121">
        <v>0.11</v>
      </c>
      <c r="E15" s="49">
        <v>28.8</v>
      </c>
      <c r="F15" s="49">
        <v>30.4</v>
      </c>
      <c r="G15" s="49">
        <v>30.8</v>
      </c>
      <c r="H15" s="49">
        <v>30.8</v>
      </c>
      <c r="I15" s="49">
        <v>30.8</v>
      </c>
      <c r="J15" s="49">
        <v>30.8</v>
      </c>
      <c r="K15" s="49">
        <v>30.8</v>
      </c>
      <c r="L15" s="49">
        <v>30.8</v>
      </c>
      <c r="M15" s="49">
        <v>30.8</v>
      </c>
      <c r="N15" s="22">
        <v>30.8</v>
      </c>
      <c r="O15" s="103">
        <v>30.8</v>
      </c>
      <c r="P15" s="121">
        <v>31.7</v>
      </c>
      <c r="Q15" s="121">
        <v>32</v>
      </c>
      <c r="R15" s="199"/>
    </row>
    <row r="16" spans="1:18" ht="55.5" customHeight="1" x14ac:dyDescent="0.25">
      <c r="A16" s="199"/>
      <c r="B16" s="236" t="s">
        <v>334</v>
      </c>
      <c r="C16" s="121" t="s">
        <v>53</v>
      </c>
      <c r="D16" s="121">
        <v>0.1</v>
      </c>
      <c r="E16" s="49">
        <v>62.37</v>
      </c>
      <c r="F16" s="49">
        <v>62.85</v>
      </c>
      <c r="G16" s="49">
        <v>69.8</v>
      </c>
      <c r="H16" s="49">
        <v>69.8</v>
      </c>
      <c r="I16" s="49">
        <v>69.8</v>
      </c>
      <c r="J16" s="49">
        <v>69.8</v>
      </c>
      <c r="K16" s="49">
        <v>69.8</v>
      </c>
      <c r="L16" s="49">
        <v>69.8</v>
      </c>
      <c r="M16" s="49">
        <v>69.8</v>
      </c>
      <c r="N16" s="22">
        <v>69.8</v>
      </c>
      <c r="O16" s="103">
        <v>71</v>
      </c>
      <c r="P16" s="121">
        <v>63.81</v>
      </c>
      <c r="Q16" s="121">
        <v>64.31</v>
      </c>
      <c r="R16" s="199"/>
    </row>
    <row r="17" spans="1:18" ht="67.5" customHeight="1" x14ac:dyDescent="0.25">
      <c r="A17" s="199"/>
      <c r="B17" s="28" t="s">
        <v>195</v>
      </c>
      <c r="C17" s="121" t="s">
        <v>53</v>
      </c>
      <c r="D17" s="121">
        <v>0.09</v>
      </c>
      <c r="E17" s="49">
        <v>4.83</v>
      </c>
      <c r="F17" s="49">
        <v>5.2</v>
      </c>
      <c r="G17" s="49">
        <v>5.71</v>
      </c>
      <c r="H17" s="49">
        <v>5.71</v>
      </c>
      <c r="I17" s="49">
        <v>5.71</v>
      </c>
      <c r="J17" s="49">
        <v>5.71</v>
      </c>
      <c r="K17" s="49">
        <v>5.71</v>
      </c>
      <c r="L17" s="49">
        <v>5.71</v>
      </c>
      <c r="M17" s="49">
        <v>5.71</v>
      </c>
      <c r="N17" s="22">
        <v>5.71</v>
      </c>
      <c r="O17" s="103">
        <v>5.71</v>
      </c>
      <c r="P17" s="121">
        <v>5.7</v>
      </c>
      <c r="Q17" s="121">
        <v>5.9</v>
      </c>
      <c r="R17" s="199"/>
    </row>
    <row r="18" spans="1:18" ht="36" customHeight="1" x14ac:dyDescent="0.25">
      <c r="A18" s="199"/>
      <c r="B18" s="237" t="s">
        <v>196</v>
      </c>
      <c r="C18" s="194" t="s">
        <v>197</v>
      </c>
      <c r="D18" s="121">
        <v>0.1</v>
      </c>
      <c r="E18" s="50">
        <v>2400</v>
      </c>
      <c r="F18" s="50">
        <v>2400</v>
      </c>
      <c r="G18" s="50">
        <v>2400</v>
      </c>
      <c r="H18" s="50">
        <v>2400</v>
      </c>
      <c r="I18" s="50">
        <v>2400</v>
      </c>
      <c r="J18" s="50">
        <v>2400</v>
      </c>
      <c r="K18" s="50">
        <v>2400</v>
      </c>
      <c r="L18" s="50">
        <v>2400</v>
      </c>
      <c r="M18" s="50">
        <v>2400</v>
      </c>
      <c r="N18" s="23">
        <v>2400</v>
      </c>
      <c r="O18" s="50">
        <v>2400</v>
      </c>
      <c r="P18" s="23">
        <v>2400</v>
      </c>
      <c r="Q18" s="23">
        <v>2400</v>
      </c>
      <c r="R18" s="199"/>
    </row>
    <row r="19" spans="1:18" ht="57" customHeight="1" x14ac:dyDescent="0.25">
      <c r="A19" s="199"/>
      <c r="B19" s="28" t="s">
        <v>198</v>
      </c>
      <c r="C19" s="121" t="s">
        <v>197</v>
      </c>
      <c r="D19" s="121">
        <v>0.1</v>
      </c>
      <c r="E19" s="50">
        <v>3377</v>
      </c>
      <c r="F19" s="50">
        <v>3377</v>
      </c>
      <c r="G19" s="50">
        <v>3377</v>
      </c>
      <c r="H19" s="50">
        <v>3377</v>
      </c>
      <c r="I19" s="50">
        <v>3377</v>
      </c>
      <c r="J19" s="50">
        <v>3377</v>
      </c>
      <c r="K19" s="50">
        <v>3377</v>
      </c>
      <c r="L19" s="50">
        <v>3377</v>
      </c>
      <c r="M19" s="50">
        <v>3377</v>
      </c>
      <c r="N19" s="23">
        <v>3377</v>
      </c>
      <c r="O19" s="103">
        <v>3377</v>
      </c>
      <c r="P19" s="121">
        <v>3377</v>
      </c>
      <c r="Q19" s="121">
        <v>3377</v>
      </c>
      <c r="R19" s="199"/>
    </row>
    <row r="20" spans="1:18" ht="50.25" customHeight="1" x14ac:dyDescent="0.25">
      <c r="A20" s="199"/>
      <c r="B20" s="28" t="s">
        <v>199</v>
      </c>
      <c r="C20" s="172" t="s">
        <v>200</v>
      </c>
      <c r="D20" s="121">
        <v>0.09</v>
      </c>
      <c r="E20" s="50">
        <v>10207</v>
      </c>
      <c r="F20" s="50">
        <v>12394</v>
      </c>
      <c r="G20" s="50">
        <v>13394</v>
      </c>
      <c r="H20" s="50">
        <v>13394</v>
      </c>
      <c r="I20" s="50">
        <v>13394</v>
      </c>
      <c r="J20" s="50">
        <v>13394</v>
      </c>
      <c r="K20" s="50">
        <v>13394</v>
      </c>
      <c r="L20" s="50">
        <v>13394</v>
      </c>
      <c r="M20" s="50">
        <v>13394</v>
      </c>
      <c r="N20" s="23">
        <v>13394</v>
      </c>
      <c r="O20" s="103">
        <v>13394</v>
      </c>
      <c r="P20" s="121">
        <v>15400</v>
      </c>
      <c r="Q20" s="121">
        <v>16400</v>
      </c>
      <c r="R20" s="199"/>
    </row>
    <row r="21" spans="1:18" ht="99.75" customHeight="1" x14ac:dyDescent="0.25">
      <c r="A21" s="199"/>
      <c r="B21" s="28" t="s">
        <v>335</v>
      </c>
      <c r="C21" s="76" t="s">
        <v>53</v>
      </c>
      <c r="D21" s="121" t="s">
        <v>540</v>
      </c>
      <c r="E21" s="103" t="s">
        <v>540</v>
      </c>
      <c r="F21" s="50" t="s">
        <v>540</v>
      </c>
      <c r="G21" s="50" t="s">
        <v>540</v>
      </c>
      <c r="H21" s="50" t="s">
        <v>540</v>
      </c>
      <c r="I21" s="50" t="s">
        <v>540</v>
      </c>
      <c r="J21" s="50" t="s">
        <v>540</v>
      </c>
      <c r="K21" s="50" t="s">
        <v>540</v>
      </c>
      <c r="L21" s="50" t="s">
        <v>540</v>
      </c>
      <c r="M21" s="50" t="s">
        <v>540</v>
      </c>
      <c r="N21" s="23" t="s">
        <v>540</v>
      </c>
      <c r="O21" s="50">
        <v>30</v>
      </c>
      <c r="P21" s="121">
        <v>25</v>
      </c>
      <c r="Q21" s="121">
        <v>25</v>
      </c>
      <c r="R21" s="199"/>
    </row>
    <row r="22" spans="1:18" ht="14.25" customHeight="1" x14ac:dyDescent="0.25">
      <c r="A22" s="199"/>
      <c r="B22" s="77" t="s">
        <v>336</v>
      </c>
      <c r="C22" s="78" t="s">
        <v>53</v>
      </c>
      <c r="D22" s="121" t="s">
        <v>540</v>
      </c>
      <c r="E22" s="103" t="s">
        <v>540</v>
      </c>
      <c r="F22" s="50" t="s">
        <v>540</v>
      </c>
      <c r="G22" s="50" t="s">
        <v>540</v>
      </c>
      <c r="H22" s="50" t="s">
        <v>540</v>
      </c>
      <c r="I22" s="50" t="s">
        <v>540</v>
      </c>
      <c r="J22" s="50" t="s">
        <v>540</v>
      </c>
      <c r="K22" s="50" t="s">
        <v>540</v>
      </c>
      <c r="L22" s="50" t="s">
        <v>540</v>
      </c>
      <c r="M22" s="50" t="s">
        <v>540</v>
      </c>
      <c r="N22" s="23" t="s">
        <v>540</v>
      </c>
      <c r="O22" s="50" t="s">
        <v>540</v>
      </c>
      <c r="P22" s="121">
        <v>40</v>
      </c>
      <c r="Q22" s="121">
        <v>40</v>
      </c>
      <c r="R22" s="199"/>
    </row>
    <row r="23" spans="1:18" ht="15.75" x14ac:dyDescent="0.2">
      <c r="A23" s="467" t="s">
        <v>551</v>
      </c>
      <c r="B23" s="468"/>
      <c r="C23" s="468"/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9"/>
    </row>
    <row r="24" spans="1:18" ht="33.75" customHeight="1" x14ac:dyDescent="0.25">
      <c r="A24" s="470" t="s">
        <v>443</v>
      </c>
      <c r="B24" s="471"/>
      <c r="C24" s="471"/>
      <c r="D24" s="471"/>
      <c r="E24" s="471"/>
      <c r="F24" s="471"/>
      <c r="G24" s="471"/>
      <c r="H24" s="471"/>
      <c r="I24" s="471"/>
      <c r="J24" s="471"/>
      <c r="K24" s="471"/>
      <c r="L24" s="471"/>
      <c r="M24" s="471"/>
      <c r="N24" s="471"/>
      <c r="O24" s="471"/>
      <c r="P24" s="471"/>
      <c r="Q24" s="471"/>
      <c r="R24" s="472"/>
    </row>
    <row r="25" spans="1:18" ht="21" customHeight="1" x14ac:dyDescent="0.25">
      <c r="A25" s="470" t="s">
        <v>558</v>
      </c>
      <c r="B25" s="471"/>
      <c r="C25" s="471"/>
      <c r="D25" s="471"/>
      <c r="E25" s="471"/>
      <c r="F25" s="471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2"/>
    </row>
    <row r="26" spans="1:18" ht="15.75" x14ac:dyDescent="0.25">
      <c r="A26" s="199"/>
      <c r="B26" s="199" t="s">
        <v>103</v>
      </c>
      <c r="C26" s="121"/>
      <c r="D26" s="121"/>
      <c r="E26" s="103"/>
      <c r="F26" s="103"/>
      <c r="G26" s="103"/>
      <c r="H26" s="121"/>
      <c r="I26" s="121"/>
      <c r="J26" s="199"/>
      <c r="K26" s="199"/>
      <c r="L26" s="199"/>
      <c r="M26" s="199"/>
      <c r="N26" s="199"/>
      <c r="O26" s="198"/>
      <c r="P26" s="199"/>
      <c r="Q26" s="199"/>
      <c r="R26" s="199"/>
    </row>
    <row r="27" spans="1:18" ht="47.25" x14ac:dyDescent="0.25">
      <c r="A27" s="199"/>
      <c r="B27" s="28" t="s">
        <v>201</v>
      </c>
      <c r="C27" s="176" t="s">
        <v>55</v>
      </c>
      <c r="D27" s="121">
        <v>0.1</v>
      </c>
      <c r="E27" s="103">
        <v>38</v>
      </c>
      <c r="F27" s="103">
        <v>33</v>
      </c>
      <c r="G27" s="103">
        <v>36</v>
      </c>
      <c r="H27" s="103">
        <v>32</v>
      </c>
      <c r="I27" s="103">
        <v>32</v>
      </c>
      <c r="J27" s="103">
        <v>32</v>
      </c>
      <c r="K27" s="103">
        <v>32</v>
      </c>
      <c r="L27" s="103">
        <v>32</v>
      </c>
      <c r="M27" s="103">
        <v>32</v>
      </c>
      <c r="N27" s="121">
        <v>32</v>
      </c>
      <c r="O27" s="103">
        <v>43</v>
      </c>
      <c r="P27" s="121">
        <v>36</v>
      </c>
      <c r="Q27" s="121">
        <v>36</v>
      </c>
      <c r="R27" s="199"/>
    </row>
    <row r="28" spans="1:18" ht="47.25" x14ac:dyDescent="0.25">
      <c r="A28" s="199"/>
      <c r="B28" s="28" t="s">
        <v>337</v>
      </c>
      <c r="C28" s="137" t="s">
        <v>53</v>
      </c>
      <c r="D28" s="121">
        <v>0.1</v>
      </c>
      <c r="E28" s="103">
        <v>1.63</v>
      </c>
      <c r="F28" s="103">
        <v>1.83</v>
      </c>
      <c r="G28" s="103">
        <v>1.83</v>
      </c>
      <c r="H28" s="103">
        <v>1.83</v>
      </c>
      <c r="I28" s="103">
        <v>1.83</v>
      </c>
      <c r="J28" s="103">
        <v>1.83</v>
      </c>
      <c r="K28" s="103">
        <v>1.83</v>
      </c>
      <c r="L28" s="103">
        <v>1.83</v>
      </c>
      <c r="M28" s="103">
        <v>1.83</v>
      </c>
      <c r="N28" s="121">
        <v>1.83</v>
      </c>
      <c r="O28" s="103">
        <v>1.83</v>
      </c>
      <c r="P28" s="121">
        <v>1.83</v>
      </c>
      <c r="Q28" s="121">
        <v>1.83</v>
      </c>
      <c r="R28" s="199"/>
    </row>
    <row r="29" spans="1:18" ht="31.5" x14ac:dyDescent="0.25">
      <c r="A29" s="199"/>
      <c r="B29" s="28" t="s">
        <v>202</v>
      </c>
      <c r="C29" s="176" t="s">
        <v>55</v>
      </c>
      <c r="D29" s="121">
        <v>0.09</v>
      </c>
      <c r="E29" s="103">
        <v>5</v>
      </c>
      <c r="F29" s="103">
        <v>5</v>
      </c>
      <c r="G29" s="103">
        <v>6</v>
      </c>
      <c r="H29" s="121">
        <v>3</v>
      </c>
      <c r="I29" s="121">
        <v>3</v>
      </c>
      <c r="J29" s="121">
        <v>3</v>
      </c>
      <c r="K29" s="121">
        <v>3</v>
      </c>
      <c r="L29" s="121">
        <v>3</v>
      </c>
      <c r="M29" s="121">
        <v>3</v>
      </c>
      <c r="N29" s="121">
        <v>6</v>
      </c>
      <c r="O29" s="103">
        <v>22</v>
      </c>
      <c r="P29" s="121">
        <v>6</v>
      </c>
      <c r="Q29" s="121">
        <v>6</v>
      </c>
      <c r="R29" s="199"/>
    </row>
    <row r="30" spans="1:18" ht="15.75" x14ac:dyDescent="0.2">
      <c r="A30" s="467" t="s">
        <v>550</v>
      </c>
      <c r="B30" s="468"/>
      <c r="C30" s="468"/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9"/>
    </row>
    <row r="31" spans="1:18" ht="15.75" x14ac:dyDescent="0.25">
      <c r="A31" s="473" t="s">
        <v>444</v>
      </c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5"/>
    </row>
    <row r="32" spans="1:18" ht="15.75" x14ac:dyDescent="0.25">
      <c r="A32" s="199"/>
      <c r="B32" s="199" t="s">
        <v>103</v>
      </c>
      <c r="C32" s="121"/>
      <c r="D32" s="121"/>
      <c r="E32" s="103"/>
      <c r="F32" s="103"/>
      <c r="G32" s="103"/>
      <c r="H32" s="121"/>
      <c r="I32" s="121"/>
      <c r="J32" s="199"/>
      <c r="K32" s="121"/>
      <c r="L32" s="199"/>
      <c r="M32" s="199"/>
      <c r="N32" s="199"/>
      <c r="O32" s="198"/>
      <c r="P32" s="199"/>
      <c r="Q32" s="199"/>
      <c r="R32" s="199"/>
    </row>
    <row r="33" spans="1:18" ht="31.5" x14ac:dyDescent="0.25">
      <c r="A33" s="199"/>
      <c r="B33" s="28" t="s">
        <v>203</v>
      </c>
      <c r="C33" s="172" t="s">
        <v>204</v>
      </c>
      <c r="D33" s="121">
        <v>0.02</v>
      </c>
      <c r="E33" s="103">
        <v>4</v>
      </c>
      <c r="F33" s="103">
        <v>5</v>
      </c>
      <c r="G33" s="103">
        <v>5</v>
      </c>
      <c r="H33" s="103">
        <v>5</v>
      </c>
      <c r="I33" s="103">
        <v>5</v>
      </c>
      <c r="J33" s="103">
        <v>5</v>
      </c>
      <c r="K33" s="103">
        <v>5</v>
      </c>
      <c r="L33" s="103">
        <v>5</v>
      </c>
      <c r="M33" s="103">
        <v>5</v>
      </c>
      <c r="N33" s="121">
        <v>5</v>
      </c>
      <c r="O33" s="103">
        <v>5</v>
      </c>
      <c r="P33" s="121">
        <v>5</v>
      </c>
      <c r="Q33" s="121">
        <v>5</v>
      </c>
      <c r="R33" s="199"/>
    </row>
    <row r="34" spans="1:18" ht="33.75" customHeight="1" x14ac:dyDescent="0.25">
      <c r="A34" s="199"/>
      <c r="B34" s="28" t="s">
        <v>205</v>
      </c>
      <c r="C34" s="172" t="s">
        <v>204</v>
      </c>
      <c r="D34" s="121">
        <v>0.02</v>
      </c>
      <c r="E34" s="103">
        <v>4</v>
      </c>
      <c r="F34" s="103">
        <v>5</v>
      </c>
      <c r="G34" s="103">
        <v>5</v>
      </c>
      <c r="H34" s="103">
        <v>5</v>
      </c>
      <c r="I34" s="103">
        <v>5</v>
      </c>
      <c r="J34" s="103">
        <v>5</v>
      </c>
      <c r="K34" s="103">
        <v>5</v>
      </c>
      <c r="L34" s="103">
        <v>5</v>
      </c>
      <c r="M34" s="103">
        <v>5</v>
      </c>
      <c r="N34" s="121">
        <v>5</v>
      </c>
      <c r="O34" s="103">
        <v>5</v>
      </c>
      <c r="P34" s="121">
        <v>5</v>
      </c>
      <c r="Q34" s="121">
        <v>5</v>
      </c>
      <c r="R34" s="199"/>
    </row>
    <row r="35" spans="1:18" ht="31.5" x14ac:dyDescent="0.25">
      <c r="A35" s="199"/>
      <c r="B35" s="28" t="s">
        <v>338</v>
      </c>
      <c r="C35" s="172" t="s">
        <v>204</v>
      </c>
      <c r="D35" s="121">
        <v>0.02</v>
      </c>
      <c r="E35" s="103">
        <v>4</v>
      </c>
      <c r="F35" s="103">
        <v>5</v>
      </c>
      <c r="G35" s="103">
        <v>5</v>
      </c>
      <c r="H35" s="103">
        <v>5</v>
      </c>
      <c r="I35" s="103">
        <v>5</v>
      </c>
      <c r="J35" s="103">
        <v>5</v>
      </c>
      <c r="K35" s="103">
        <v>5</v>
      </c>
      <c r="L35" s="103">
        <v>5</v>
      </c>
      <c r="M35" s="103">
        <v>5</v>
      </c>
      <c r="N35" s="121">
        <v>5</v>
      </c>
      <c r="O35" s="103">
        <v>5</v>
      </c>
      <c r="P35" s="121">
        <v>5</v>
      </c>
      <c r="Q35" s="121">
        <v>5</v>
      </c>
      <c r="R35" s="199"/>
    </row>
    <row r="36" spans="1:18" ht="31.5" x14ac:dyDescent="0.25">
      <c r="A36" s="199"/>
      <c r="B36" s="28" t="s">
        <v>339</v>
      </c>
      <c r="C36" s="172" t="s">
        <v>204</v>
      </c>
      <c r="D36" s="121">
        <v>0.02</v>
      </c>
      <c r="E36" s="103">
        <v>4</v>
      </c>
      <c r="F36" s="103">
        <v>5</v>
      </c>
      <c r="G36" s="103">
        <v>5</v>
      </c>
      <c r="H36" s="103">
        <v>5</v>
      </c>
      <c r="I36" s="103">
        <v>5</v>
      </c>
      <c r="J36" s="103">
        <v>5</v>
      </c>
      <c r="K36" s="103">
        <v>5</v>
      </c>
      <c r="L36" s="103">
        <v>5</v>
      </c>
      <c r="M36" s="103">
        <v>5</v>
      </c>
      <c r="N36" s="121">
        <v>5</v>
      </c>
      <c r="O36" s="103">
        <v>5</v>
      </c>
      <c r="P36" s="121">
        <v>5</v>
      </c>
      <c r="Q36" s="121">
        <v>5</v>
      </c>
      <c r="R36" s="199"/>
    </row>
    <row r="37" spans="1:18" ht="31.5" x14ac:dyDescent="0.25">
      <c r="A37" s="199"/>
      <c r="B37" s="28" t="s">
        <v>340</v>
      </c>
      <c r="C37" s="172" t="s">
        <v>204</v>
      </c>
      <c r="D37" s="121">
        <v>0.02</v>
      </c>
      <c r="E37" s="103">
        <v>4</v>
      </c>
      <c r="F37" s="103">
        <v>5</v>
      </c>
      <c r="G37" s="103">
        <v>5</v>
      </c>
      <c r="H37" s="103">
        <v>5</v>
      </c>
      <c r="I37" s="103">
        <v>5</v>
      </c>
      <c r="J37" s="103">
        <v>5</v>
      </c>
      <c r="K37" s="103">
        <v>5</v>
      </c>
      <c r="L37" s="103">
        <v>5</v>
      </c>
      <c r="M37" s="103">
        <v>5</v>
      </c>
      <c r="N37" s="121">
        <v>5</v>
      </c>
      <c r="O37" s="103">
        <v>5</v>
      </c>
      <c r="P37" s="121">
        <v>5</v>
      </c>
      <c r="Q37" s="121">
        <v>5</v>
      </c>
      <c r="R37" s="199"/>
    </row>
    <row r="38" spans="1:18" ht="31.5" x14ac:dyDescent="0.25">
      <c r="A38" s="199"/>
      <c r="B38" s="28" t="s">
        <v>206</v>
      </c>
      <c r="C38" s="172" t="s">
        <v>204</v>
      </c>
      <c r="D38" s="121">
        <v>0.02</v>
      </c>
      <c r="E38" s="103">
        <v>4</v>
      </c>
      <c r="F38" s="103">
        <v>5</v>
      </c>
      <c r="G38" s="103">
        <v>5</v>
      </c>
      <c r="H38" s="103">
        <v>5</v>
      </c>
      <c r="I38" s="103">
        <v>5</v>
      </c>
      <c r="J38" s="103">
        <v>5</v>
      </c>
      <c r="K38" s="103">
        <v>5</v>
      </c>
      <c r="L38" s="103">
        <v>5</v>
      </c>
      <c r="M38" s="103">
        <v>5</v>
      </c>
      <c r="N38" s="121">
        <v>5</v>
      </c>
      <c r="O38" s="103">
        <v>5</v>
      </c>
      <c r="P38" s="121">
        <v>5</v>
      </c>
      <c r="Q38" s="121">
        <v>5</v>
      </c>
      <c r="R38" s="199"/>
    </row>
    <row r="39" spans="1:18" x14ac:dyDescent="0.2">
      <c r="A39" s="59"/>
      <c r="B39" s="59"/>
      <c r="C39" s="59"/>
      <c r="D39" s="59"/>
      <c r="E39" s="63"/>
      <c r="F39" s="59"/>
      <c r="G39" s="63"/>
      <c r="H39" s="59"/>
      <c r="I39" s="59"/>
      <c r="J39" s="59"/>
      <c r="K39" s="59"/>
      <c r="L39" s="59"/>
      <c r="M39" s="59"/>
      <c r="N39" s="59"/>
      <c r="O39" s="63"/>
      <c r="P39" s="59"/>
      <c r="Q39" s="59"/>
      <c r="R39" s="59"/>
    </row>
    <row r="40" spans="1:18" x14ac:dyDescent="0.2">
      <c r="A40" s="61"/>
      <c r="B40" s="61"/>
      <c r="C40" s="61"/>
      <c r="D40" s="61"/>
      <c r="E40" s="62"/>
      <c r="F40" s="61"/>
      <c r="G40" s="62"/>
      <c r="H40" s="61"/>
      <c r="I40" s="61"/>
      <c r="J40" s="61"/>
      <c r="K40" s="61"/>
      <c r="L40" s="61"/>
      <c r="M40" s="61"/>
      <c r="N40" s="61"/>
      <c r="O40" s="62"/>
      <c r="P40" s="61"/>
      <c r="Q40" s="61"/>
      <c r="R40" s="61"/>
    </row>
    <row r="41" spans="1:18" ht="18.75" x14ac:dyDescent="0.3">
      <c r="A41" s="327"/>
      <c r="B41" s="327"/>
      <c r="C41" s="61"/>
      <c r="D41" s="61"/>
      <c r="E41" s="62"/>
      <c r="F41" s="61"/>
      <c r="G41" s="62"/>
      <c r="H41" s="61"/>
      <c r="I41" s="61"/>
      <c r="J41" s="61"/>
      <c r="K41" s="61"/>
      <c r="L41" s="61"/>
      <c r="M41" s="61"/>
      <c r="N41" s="61"/>
      <c r="O41" s="62"/>
      <c r="P41" s="61"/>
      <c r="Q41" s="61"/>
      <c r="R41" s="57"/>
    </row>
    <row r="42" spans="1:18" x14ac:dyDescent="0.2">
      <c r="A42" s="61"/>
      <c r="B42" s="61"/>
      <c r="C42" s="61"/>
      <c r="D42" s="61"/>
      <c r="E42" s="62"/>
      <c r="F42" s="61"/>
      <c r="G42" s="62"/>
      <c r="H42" s="61"/>
      <c r="I42" s="61"/>
      <c r="J42" s="61"/>
      <c r="K42" s="61"/>
      <c r="L42" s="61"/>
      <c r="M42" s="61"/>
      <c r="N42" s="61"/>
      <c r="O42" s="62"/>
      <c r="P42" s="61"/>
      <c r="Q42" s="61"/>
      <c r="R42" s="61"/>
    </row>
    <row r="43" spans="1:18" ht="18.75" x14ac:dyDescent="0.3">
      <c r="A43" s="327"/>
      <c r="B43" s="327"/>
      <c r="C43" s="327"/>
      <c r="D43" s="327"/>
      <c r="E43" s="365"/>
      <c r="F43" s="357"/>
      <c r="G43" s="365"/>
      <c r="H43" s="357"/>
      <c r="I43" s="357"/>
      <c r="J43" s="367"/>
      <c r="K43" s="367"/>
      <c r="L43" s="357"/>
      <c r="M43" s="357"/>
      <c r="N43" s="357"/>
      <c r="O43" s="365"/>
      <c r="P43" s="366"/>
      <c r="Q43" s="366"/>
      <c r="R43" s="366"/>
    </row>
    <row r="44" spans="1:18" ht="18.75" x14ac:dyDescent="0.3">
      <c r="A44" s="327"/>
      <c r="B44" s="327"/>
      <c r="C44" s="327"/>
      <c r="D44" s="327"/>
      <c r="E44" s="365"/>
      <c r="F44" s="357"/>
      <c r="G44" s="365"/>
      <c r="H44" s="357"/>
      <c r="I44" s="357"/>
      <c r="J44" s="367"/>
      <c r="K44" s="367"/>
      <c r="L44" s="357"/>
      <c r="M44" s="357"/>
      <c r="N44" s="357"/>
      <c r="O44" s="365"/>
      <c r="P44" s="366"/>
      <c r="Q44" s="366"/>
      <c r="R44" s="366"/>
    </row>
    <row r="45" spans="1:18" ht="56.25" customHeight="1" x14ac:dyDescent="0.3">
      <c r="A45" s="327"/>
      <c r="B45" s="327"/>
      <c r="C45" s="327"/>
      <c r="D45" s="327"/>
      <c r="E45" s="365"/>
      <c r="F45" s="357"/>
      <c r="G45" s="365"/>
      <c r="H45" s="357"/>
      <c r="I45" s="357"/>
      <c r="J45" s="367"/>
      <c r="K45" s="367"/>
      <c r="L45" s="357"/>
      <c r="M45" s="357"/>
      <c r="N45" s="357"/>
      <c r="O45" s="365"/>
      <c r="P45" s="366"/>
      <c r="Q45" s="366"/>
      <c r="R45" s="366"/>
    </row>
    <row r="46" spans="1:18" ht="18.75" x14ac:dyDescent="0.2">
      <c r="A46" s="357"/>
      <c r="B46" s="357"/>
      <c r="C46" s="357"/>
      <c r="D46" s="357"/>
      <c r="E46" s="365"/>
      <c r="F46" s="357"/>
      <c r="G46" s="365"/>
      <c r="H46" s="357"/>
      <c r="I46" s="357"/>
      <c r="J46" s="367"/>
      <c r="K46" s="367"/>
      <c r="L46" s="357"/>
      <c r="M46" s="357"/>
      <c r="N46" s="357"/>
      <c r="O46" s="365"/>
      <c r="P46" s="366"/>
      <c r="Q46" s="366"/>
      <c r="R46" s="366"/>
    </row>
    <row r="47" spans="1:18" ht="18.75" customHeight="1" x14ac:dyDescent="0.2">
      <c r="A47" s="357"/>
      <c r="B47" s="357"/>
      <c r="C47" s="357"/>
      <c r="D47" s="357"/>
      <c r="E47" s="365"/>
      <c r="F47" s="357"/>
      <c r="G47" s="365"/>
      <c r="H47" s="357"/>
      <c r="I47" s="357"/>
      <c r="J47" s="367"/>
      <c r="K47" s="367"/>
      <c r="L47" s="357"/>
      <c r="M47" s="357"/>
      <c r="N47" s="357"/>
      <c r="O47" s="365"/>
      <c r="P47" s="366"/>
      <c r="Q47" s="366"/>
      <c r="R47" s="366"/>
    </row>
  </sheetData>
  <mergeCells count="47">
    <mergeCell ref="A23:R23"/>
    <mergeCell ref="A24:R24"/>
    <mergeCell ref="A25:R25"/>
    <mergeCell ref="A30:R30"/>
    <mergeCell ref="A31:R31"/>
    <mergeCell ref="A5:R5"/>
    <mergeCell ref="A6:R6"/>
    <mergeCell ref="A12:R12"/>
    <mergeCell ref="A13:R13"/>
    <mergeCell ref="A11:R11"/>
    <mergeCell ref="N43:N47"/>
    <mergeCell ref="O43:O47"/>
    <mergeCell ref="P43:R47"/>
    <mergeCell ref="A44:D44"/>
    <mergeCell ref="A47:D47"/>
    <mergeCell ref="J47:K47"/>
    <mergeCell ref="J44:K44"/>
    <mergeCell ref="A45:D45"/>
    <mergeCell ref="J45:K45"/>
    <mergeCell ref="A46:D46"/>
    <mergeCell ref="J46:K46"/>
    <mergeCell ref="H43:H47"/>
    <mergeCell ref="I43:I47"/>
    <mergeCell ref="J43:K43"/>
    <mergeCell ref="L43:L47"/>
    <mergeCell ref="M43:M47"/>
    <mergeCell ref="A41:B41"/>
    <mergeCell ref="A43:D43"/>
    <mergeCell ref="E43:E47"/>
    <mergeCell ref="F43:F47"/>
    <mergeCell ref="G43:G47"/>
    <mergeCell ref="A1:R1"/>
    <mergeCell ref="A2:A4"/>
    <mergeCell ref="B2:B4"/>
    <mergeCell ref="C2:C4"/>
    <mergeCell ref="D2:D4"/>
    <mergeCell ref="E2:G2"/>
    <mergeCell ref="H2:O2"/>
    <mergeCell ref="P2:Q2"/>
    <mergeCell ref="R2:R4"/>
    <mergeCell ref="F3:G3"/>
    <mergeCell ref="H3:I3"/>
    <mergeCell ref="J3:K3"/>
    <mergeCell ref="L3:M3"/>
    <mergeCell ref="N3:O3"/>
    <mergeCell ref="P3:P4"/>
    <mergeCell ref="Q3:Q4"/>
  </mergeCells>
  <pageMargins left="0.59055118110236227" right="0.59055118110236227" top="0.59055118110236227" bottom="0.59055118110236227" header="0.31496062992125984" footer="0.31496062992125984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workbookViewId="0">
      <selection activeCell="A8" sqref="A8:R8"/>
    </sheetView>
  </sheetViews>
  <sheetFormatPr defaultRowHeight="12.75" x14ac:dyDescent="0.2"/>
  <cols>
    <col min="1" max="1" width="3.7109375" customWidth="1"/>
    <col min="2" max="2" width="28.140625" customWidth="1"/>
    <col min="5" max="13" width="9.140625" customWidth="1"/>
    <col min="16" max="17" width="9.140625" customWidth="1"/>
    <col min="18" max="18" width="32.85546875" customWidth="1"/>
  </cols>
  <sheetData>
    <row r="1" spans="1:20" ht="24" customHeight="1" x14ac:dyDescent="0.2">
      <c r="A1" s="368" t="s">
        <v>531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26"/>
    </row>
    <row r="2" spans="1:20" x14ac:dyDescent="0.2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26"/>
    </row>
    <row r="3" spans="1:20" ht="15.75" x14ac:dyDescent="0.2">
      <c r="A3" s="371" t="s">
        <v>0</v>
      </c>
      <c r="B3" s="371" t="s">
        <v>1</v>
      </c>
      <c r="C3" s="371" t="s">
        <v>227</v>
      </c>
      <c r="D3" s="371" t="s">
        <v>3</v>
      </c>
      <c r="E3" s="371" t="s">
        <v>4</v>
      </c>
      <c r="F3" s="371"/>
      <c r="G3" s="371"/>
      <c r="H3" s="371" t="s">
        <v>445</v>
      </c>
      <c r="I3" s="371"/>
      <c r="J3" s="371"/>
      <c r="K3" s="371"/>
      <c r="L3" s="371"/>
      <c r="M3" s="371"/>
      <c r="N3" s="371"/>
      <c r="O3" s="371"/>
      <c r="P3" s="371" t="s">
        <v>5</v>
      </c>
      <c r="Q3" s="371"/>
      <c r="R3" s="371" t="s">
        <v>228</v>
      </c>
      <c r="S3" s="26"/>
      <c r="T3" s="26"/>
    </row>
    <row r="4" spans="1:20" ht="15.75" x14ac:dyDescent="0.2">
      <c r="A4" s="371"/>
      <c r="B4" s="371"/>
      <c r="C4" s="371"/>
      <c r="D4" s="371"/>
      <c r="E4" s="207">
        <v>2014</v>
      </c>
      <c r="F4" s="371">
        <v>2015</v>
      </c>
      <c r="G4" s="371"/>
      <c r="H4" s="371" t="s">
        <v>229</v>
      </c>
      <c r="I4" s="371"/>
      <c r="J4" s="371" t="s">
        <v>230</v>
      </c>
      <c r="K4" s="371"/>
      <c r="L4" s="371" t="s">
        <v>9</v>
      </c>
      <c r="M4" s="371"/>
      <c r="N4" s="371" t="s">
        <v>10</v>
      </c>
      <c r="O4" s="371"/>
      <c r="P4" s="371" t="s">
        <v>106</v>
      </c>
      <c r="Q4" s="371" t="s">
        <v>107</v>
      </c>
      <c r="R4" s="371"/>
      <c r="S4" s="26"/>
      <c r="T4" s="26"/>
    </row>
    <row r="5" spans="1:20" ht="15.75" x14ac:dyDescent="0.2">
      <c r="A5" s="371"/>
      <c r="B5" s="371"/>
      <c r="C5" s="371"/>
      <c r="D5" s="371"/>
      <c r="E5" s="207" t="s">
        <v>11</v>
      </c>
      <c r="F5" s="207" t="s">
        <v>12</v>
      </c>
      <c r="G5" s="207" t="s">
        <v>11</v>
      </c>
      <c r="H5" s="207" t="s">
        <v>12</v>
      </c>
      <c r="I5" s="207" t="s">
        <v>11</v>
      </c>
      <c r="J5" s="207" t="s">
        <v>12</v>
      </c>
      <c r="K5" s="207" t="s">
        <v>11</v>
      </c>
      <c r="L5" s="207" t="s">
        <v>12</v>
      </c>
      <c r="M5" s="207" t="s">
        <v>11</v>
      </c>
      <c r="N5" s="207" t="s">
        <v>12</v>
      </c>
      <c r="O5" s="207" t="s">
        <v>11</v>
      </c>
      <c r="P5" s="371"/>
      <c r="Q5" s="371"/>
      <c r="R5" s="371"/>
      <c r="S5" s="26"/>
      <c r="T5" s="26"/>
    </row>
    <row r="6" spans="1:20" ht="15.75" x14ac:dyDescent="0.2">
      <c r="A6" s="373" t="s">
        <v>231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6"/>
      <c r="S6" s="26"/>
      <c r="T6" s="26"/>
    </row>
    <row r="7" spans="1:20" ht="15.75" x14ac:dyDescent="0.2">
      <c r="A7" s="377" t="s">
        <v>232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9"/>
      <c r="S7" s="26"/>
      <c r="T7" s="26"/>
    </row>
    <row r="8" spans="1:20" ht="15.75" x14ac:dyDescent="0.2">
      <c r="A8" s="373" t="s">
        <v>233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6"/>
      <c r="S8" s="26"/>
      <c r="T8" s="26"/>
    </row>
    <row r="9" spans="1:20" ht="110.25" x14ac:dyDescent="0.2">
      <c r="A9" s="137" t="s">
        <v>47</v>
      </c>
      <c r="B9" s="207" t="s">
        <v>234</v>
      </c>
      <c r="C9" s="137" t="s">
        <v>235</v>
      </c>
      <c r="D9" s="137">
        <v>0.2</v>
      </c>
      <c r="E9" s="293" t="s">
        <v>166</v>
      </c>
      <c r="F9" s="293" t="s">
        <v>460</v>
      </c>
      <c r="G9" s="293" t="s">
        <v>461</v>
      </c>
      <c r="H9" s="137">
        <v>50</v>
      </c>
      <c r="I9" s="137">
        <v>36</v>
      </c>
      <c r="J9" s="137">
        <v>100</v>
      </c>
      <c r="K9" s="137">
        <v>57</v>
      </c>
      <c r="L9" s="137">
        <v>150</v>
      </c>
      <c r="M9" s="137">
        <v>103</v>
      </c>
      <c r="N9" s="137">
        <v>300</v>
      </c>
      <c r="O9" s="137">
        <v>134</v>
      </c>
      <c r="P9" s="137">
        <v>100</v>
      </c>
      <c r="Q9" s="137">
        <v>100</v>
      </c>
      <c r="R9" s="207"/>
      <c r="S9" s="26"/>
      <c r="T9" s="26"/>
    </row>
    <row r="10" spans="1:20" ht="126" x14ac:dyDescent="0.2">
      <c r="A10" s="137" t="s">
        <v>236</v>
      </c>
      <c r="B10" s="207" t="s">
        <v>237</v>
      </c>
      <c r="C10" s="137" t="s">
        <v>235</v>
      </c>
      <c r="D10" s="137">
        <v>0.2</v>
      </c>
      <c r="E10" s="137" t="s">
        <v>166</v>
      </c>
      <c r="F10" s="137">
        <v>300</v>
      </c>
      <c r="G10" s="137">
        <v>272</v>
      </c>
      <c r="H10" s="137">
        <v>50</v>
      </c>
      <c r="I10" s="137">
        <v>40</v>
      </c>
      <c r="J10" s="137">
        <v>100</v>
      </c>
      <c r="K10" s="137">
        <v>60</v>
      </c>
      <c r="L10" s="137">
        <v>150</v>
      </c>
      <c r="M10" s="137">
        <v>74</v>
      </c>
      <c r="N10" s="137">
        <v>300</v>
      </c>
      <c r="O10" s="137">
        <v>86</v>
      </c>
      <c r="P10" s="137">
        <v>100</v>
      </c>
      <c r="Q10" s="137">
        <v>100</v>
      </c>
      <c r="R10" s="207"/>
      <c r="S10" s="26"/>
      <c r="T10" s="26"/>
    </row>
    <row r="11" spans="1:20" ht="15.75" x14ac:dyDescent="0.2">
      <c r="A11" s="373" t="s">
        <v>238</v>
      </c>
      <c r="B11" s="375"/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6"/>
      <c r="S11" s="26"/>
      <c r="T11" s="26"/>
    </row>
    <row r="12" spans="1:20" ht="112.5" customHeight="1" x14ac:dyDescent="0.2">
      <c r="A12" s="137" t="s">
        <v>48</v>
      </c>
      <c r="B12" s="207" t="s">
        <v>239</v>
      </c>
      <c r="C12" s="137" t="s">
        <v>235</v>
      </c>
      <c r="D12" s="137">
        <v>0.1</v>
      </c>
      <c r="E12" s="293" t="s">
        <v>166</v>
      </c>
      <c r="F12" s="293" t="s">
        <v>462</v>
      </c>
      <c r="G12" s="293" t="s">
        <v>463</v>
      </c>
      <c r="H12" s="137">
        <v>10</v>
      </c>
      <c r="I12" s="137">
        <v>9</v>
      </c>
      <c r="J12" s="137">
        <v>25</v>
      </c>
      <c r="K12" s="137">
        <v>20</v>
      </c>
      <c r="L12" s="137">
        <v>30</v>
      </c>
      <c r="M12" s="137">
        <v>35</v>
      </c>
      <c r="N12" s="137">
        <v>46</v>
      </c>
      <c r="O12" s="137">
        <v>46</v>
      </c>
      <c r="P12" s="137">
        <v>46</v>
      </c>
      <c r="Q12" s="137">
        <v>46</v>
      </c>
      <c r="R12" s="207"/>
      <c r="S12" s="26"/>
      <c r="T12" s="26"/>
    </row>
    <row r="13" spans="1:20" ht="15.75" x14ac:dyDescent="0.2">
      <c r="A13" s="373" t="s">
        <v>240</v>
      </c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5"/>
      <c r="Q13" s="375"/>
      <c r="R13" s="376"/>
      <c r="S13" s="26"/>
      <c r="T13" s="26"/>
    </row>
    <row r="14" spans="1:20" ht="76.5" customHeight="1" x14ac:dyDescent="0.2">
      <c r="A14" s="137" t="s">
        <v>49</v>
      </c>
      <c r="B14" s="207" t="s">
        <v>241</v>
      </c>
      <c r="C14" s="137" t="s">
        <v>235</v>
      </c>
      <c r="D14" s="137">
        <v>0.1</v>
      </c>
      <c r="E14" s="293" t="s">
        <v>166</v>
      </c>
      <c r="F14" s="293" t="s">
        <v>341</v>
      </c>
      <c r="G14" s="293" t="s">
        <v>464</v>
      </c>
      <c r="H14" s="137"/>
      <c r="I14" s="137"/>
      <c r="J14" s="137">
        <v>5</v>
      </c>
      <c r="K14" s="137"/>
      <c r="L14" s="137">
        <v>15</v>
      </c>
      <c r="M14" s="137">
        <v>10</v>
      </c>
      <c r="N14" s="137">
        <v>20</v>
      </c>
      <c r="O14" s="137">
        <v>20</v>
      </c>
      <c r="P14" s="137">
        <v>15</v>
      </c>
      <c r="Q14" s="137">
        <v>15</v>
      </c>
      <c r="R14" s="137"/>
      <c r="S14" s="26"/>
      <c r="T14" s="26"/>
    </row>
    <row r="15" spans="1:20" ht="15" x14ac:dyDescent="0.2">
      <c r="A15" s="371" t="s">
        <v>297</v>
      </c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26"/>
      <c r="T15" s="26"/>
    </row>
    <row r="16" spans="1:20" ht="15.75" x14ac:dyDescent="0.2">
      <c r="A16" s="373" t="s">
        <v>40</v>
      </c>
      <c r="B16" s="374"/>
      <c r="C16" s="370" t="s">
        <v>57</v>
      </c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26"/>
      <c r="T16" s="26"/>
    </row>
    <row r="17" spans="1:20" ht="144" customHeight="1" x14ac:dyDescent="0.2">
      <c r="A17" s="137" t="s">
        <v>52</v>
      </c>
      <c r="B17" s="278" t="s">
        <v>58</v>
      </c>
      <c r="C17" s="137" t="s">
        <v>53</v>
      </c>
      <c r="D17" s="278">
        <v>0.1</v>
      </c>
      <c r="E17" s="137">
        <v>100</v>
      </c>
      <c r="F17" s="137">
        <v>100</v>
      </c>
      <c r="G17" s="207">
        <v>100</v>
      </c>
      <c r="H17" s="137">
        <v>100</v>
      </c>
      <c r="I17" s="207">
        <v>100</v>
      </c>
      <c r="J17" s="137">
        <v>100</v>
      </c>
      <c r="K17" s="207">
        <v>100</v>
      </c>
      <c r="L17" s="137">
        <v>100</v>
      </c>
      <c r="M17" s="207">
        <v>100</v>
      </c>
      <c r="N17" s="137">
        <v>100</v>
      </c>
      <c r="O17" s="207">
        <v>100</v>
      </c>
      <c r="P17" s="137">
        <v>100</v>
      </c>
      <c r="Q17" s="137">
        <v>100</v>
      </c>
      <c r="R17" s="207"/>
      <c r="S17" s="26"/>
      <c r="T17" s="26"/>
    </row>
    <row r="18" spans="1:20" ht="153" customHeight="1" x14ac:dyDescent="0.2">
      <c r="A18" s="137" t="s">
        <v>39</v>
      </c>
      <c r="B18" s="207" t="s">
        <v>532</v>
      </c>
      <c r="C18" s="137" t="s">
        <v>53</v>
      </c>
      <c r="D18" s="137">
        <v>0.05</v>
      </c>
      <c r="E18" s="137">
        <v>100</v>
      </c>
      <c r="F18" s="207" t="s">
        <v>533</v>
      </c>
      <c r="G18" s="207">
        <v>100</v>
      </c>
      <c r="H18" s="207" t="s">
        <v>533</v>
      </c>
      <c r="I18" s="207">
        <v>100</v>
      </c>
      <c r="J18" s="207" t="s">
        <v>533</v>
      </c>
      <c r="K18" s="207">
        <v>100</v>
      </c>
      <c r="L18" s="207" t="s">
        <v>533</v>
      </c>
      <c r="M18" s="207">
        <v>100</v>
      </c>
      <c r="N18" s="207" t="s">
        <v>533</v>
      </c>
      <c r="O18" s="207">
        <v>100</v>
      </c>
      <c r="P18" s="207" t="s">
        <v>533</v>
      </c>
      <c r="Q18" s="207" t="s">
        <v>533</v>
      </c>
      <c r="R18" s="137"/>
      <c r="S18" s="26"/>
      <c r="T18" s="26"/>
    </row>
    <row r="19" spans="1:20" ht="196.5" customHeight="1" x14ac:dyDescent="0.2">
      <c r="A19" s="137" t="s">
        <v>38</v>
      </c>
      <c r="B19" s="207" t="s">
        <v>534</v>
      </c>
      <c r="C19" s="137" t="s">
        <v>53</v>
      </c>
      <c r="D19" s="137">
        <v>0.05</v>
      </c>
      <c r="E19" s="137">
        <v>0</v>
      </c>
      <c r="F19" s="137">
        <v>0</v>
      </c>
      <c r="G19" s="137">
        <v>0</v>
      </c>
      <c r="H19" s="137">
        <v>0</v>
      </c>
      <c r="I19" s="137">
        <v>0</v>
      </c>
      <c r="J19" s="137">
        <v>0</v>
      </c>
      <c r="K19" s="137">
        <v>0</v>
      </c>
      <c r="L19" s="137">
        <v>0</v>
      </c>
      <c r="M19" s="137">
        <v>0</v>
      </c>
      <c r="N19" s="137">
        <v>0</v>
      </c>
      <c r="O19" s="137">
        <v>0</v>
      </c>
      <c r="P19" s="137">
        <v>0</v>
      </c>
      <c r="Q19" s="137">
        <v>0</v>
      </c>
      <c r="R19" s="137"/>
      <c r="S19" s="26"/>
      <c r="T19" s="26"/>
    </row>
    <row r="20" spans="1:20" ht="15.75" x14ac:dyDescent="0.2">
      <c r="A20" s="377" t="s">
        <v>535</v>
      </c>
      <c r="B20" s="378"/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9"/>
      <c r="S20" s="26"/>
      <c r="T20" s="26"/>
    </row>
    <row r="21" spans="1:20" s="125" customFormat="1" ht="15.75" x14ac:dyDescent="0.2">
      <c r="A21" s="377" t="s">
        <v>537</v>
      </c>
      <c r="B21" s="378"/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79"/>
      <c r="S21" s="26"/>
      <c r="T21" s="26"/>
    </row>
    <row r="22" spans="1:20" ht="31.5" x14ac:dyDescent="0.2">
      <c r="A22" s="137"/>
      <c r="B22" s="207" t="s">
        <v>536</v>
      </c>
      <c r="C22" s="137" t="s">
        <v>235</v>
      </c>
      <c r="D22" s="137">
        <v>0.1</v>
      </c>
      <c r="E22" s="137">
        <v>6</v>
      </c>
      <c r="F22" s="137">
        <v>0</v>
      </c>
      <c r="G22" s="137">
        <v>0</v>
      </c>
      <c r="H22" s="137">
        <v>0</v>
      </c>
      <c r="I22" s="137">
        <v>0</v>
      </c>
      <c r="J22" s="137">
        <v>0</v>
      </c>
      <c r="K22" s="137">
        <v>0</v>
      </c>
      <c r="L22" s="137">
        <v>0</v>
      </c>
      <c r="M22" s="137">
        <v>0</v>
      </c>
      <c r="N22" s="137">
        <v>0</v>
      </c>
      <c r="O22" s="137">
        <v>0</v>
      </c>
      <c r="P22" s="137">
        <v>1</v>
      </c>
      <c r="Q22" s="137">
        <v>0</v>
      </c>
      <c r="R22" s="137"/>
      <c r="S22" s="26"/>
      <c r="T22" s="26"/>
    </row>
    <row r="23" spans="1:20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</sheetData>
  <mergeCells count="26">
    <mergeCell ref="A20:R20"/>
    <mergeCell ref="A21:R21"/>
    <mergeCell ref="L4:M4"/>
    <mergeCell ref="N4:O4"/>
    <mergeCell ref="P4:P5"/>
    <mergeCell ref="C3:C5"/>
    <mergeCell ref="D3:D5"/>
    <mergeCell ref="E3:G3"/>
    <mergeCell ref="H4:I4"/>
    <mergeCell ref="J4:K4"/>
    <mergeCell ref="A1:R2"/>
    <mergeCell ref="C16:R16"/>
    <mergeCell ref="A15:R15"/>
    <mergeCell ref="A16:B16"/>
    <mergeCell ref="Q4:Q5"/>
    <mergeCell ref="A6:R6"/>
    <mergeCell ref="A7:R7"/>
    <mergeCell ref="A8:R8"/>
    <mergeCell ref="A11:R11"/>
    <mergeCell ref="A13:R13"/>
    <mergeCell ref="F4:G4"/>
    <mergeCell ref="H3:O3"/>
    <mergeCell ref="P3:Q3"/>
    <mergeCell ref="R3:R5"/>
    <mergeCell ref="A3:A5"/>
    <mergeCell ref="B3:B5"/>
  </mergeCells>
  <pageMargins left="0.59055118110236227" right="0.59055118110236227" top="0.59055118110236227" bottom="0.59055118110236227" header="0.31496062992125984" footer="0.31496062992125984"/>
  <pageSetup paperSize="9" scale="6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V37"/>
  <sheetViews>
    <sheetView topLeftCell="A7" workbookViewId="0">
      <selection activeCell="B10" sqref="B10"/>
    </sheetView>
  </sheetViews>
  <sheetFormatPr defaultRowHeight="12.75" x14ac:dyDescent="0.2"/>
  <cols>
    <col min="1" max="1" width="4.140625" customWidth="1"/>
    <col min="2" max="2" width="29.5703125" customWidth="1"/>
    <col min="3" max="3" width="5.42578125" customWidth="1"/>
    <col min="4" max="4" width="6.42578125" customWidth="1"/>
    <col min="5" max="5" width="8.28515625" customWidth="1"/>
    <col min="6" max="6" width="9.140625" hidden="1" customWidth="1"/>
    <col min="7" max="7" width="8.42578125" customWidth="1"/>
    <col min="8" max="8" width="7.7109375" customWidth="1"/>
    <col min="9" max="9" width="0.140625" customWidth="1"/>
    <col min="10" max="10" width="10.7109375" customWidth="1"/>
    <col min="11" max="11" width="8.85546875" customWidth="1"/>
    <col min="12" max="12" width="8.5703125" customWidth="1"/>
    <col min="13" max="13" width="10.140625" customWidth="1"/>
    <col min="14" max="14" width="7.7109375" customWidth="1"/>
    <col min="15" max="15" width="9.5703125" customWidth="1"/>
    <col min="16" max="16" width="8" customWidth="1"/>
    <col min="18" max="19" width="8" customWidth="1"/>
    <col min="20" max="20" width="7.28515625" customWidth="1"/>
    <col min="21" max="21" width="8.42578125" customWidth="1"/>
    <col min="22" max="22" width="19.42578125" customWidth="1"/>
  </cols>
  <sheetData>
    <row r="1" spans="1:22" ht="33.75" customHeight="1" x14ac:dyDescent="0.25">
      <c r="A1" s="391" t="s">
        <v>519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</row>
    <row r="2" spans="1:22" ht="15" x14ac:dyDescent="0.25">
      <c r="A2" s="393" t="s">
        <v>0</v>
      </c>
      <c r="B2" s="394" t="s">
        <v>1</v>
      </c>
      <c r="C2" s="388" t="s">
        <v>2</v>
      </c>
      <c r="D2" s="388" t="s">
        <v>3</v>
      </c>
      <c r="E2" s="388" t="s">
        <v>4</v>
      </c>
      <c r="F2" s="388"/>
      <c r="G2" s="388"/>
      <c r="H2" s="388"/>
      <c r="I2" s="388"/>
      <c r="J2" s="388" t="s">
        <v>105</v>
      </c>
      <c r="K2" s="388"/>
      <c r="L2" s="388"/>
      <c r="M2" s="388"/>
      <c r="N2" s="388"/>
      <c r="O2" s="388"/>
      <c r="P2" s="388"/>
      <c r="Q2" s="388"/>
      <c r="R2" s="388"/>
      <c r="S2" s="388"/>
      <c r="T2" s="388" t="s">
        <v>5</v>
      </c>
      <c r="U2" s="388"/>
      <c r="V2" s="388" t="s">
        <v>6</v>
      </c>
    </row>
    <row r="3" spans="1:22" ht="30" customHeight="1" x14ac:dyDescent="0.25">
      <c r="A3" s="393"/>
      <c r="B3" s="394"/>
      <c r="C3" s="388"/>
      <c r="D3" s="388"/>
      <c r="E3" s="196">
        <v>2014</v>
      </c>
      <c r="F3" s="388">
        <v>2015</v>
      </c>
      <c r="G3" s="388"/>
      <c r="H3" s="388"/>
      <c r="I3" s="388"/>
      <c r="J3" s="389" t="s">
        <v>7</v>
      </c>
      <c r="K3" s="389"/>
      <c r="L3" s="388" t="s">
        <v>8</v>
      </c>
      <c r="M3" s="388"/>
      <c r="N3" s="388" t="s">
        <v>9</v>
      </c>
      <c r="O3" s="388"/>
      <c r="P3" s="388" t="s">
        <v>242</v>
      </c>
      <c r="Q3" s="388"/>
      <c r="R3" s="388" t="s">
        <v>10</v>
      </c>
      <c r="S3" s="388"/>
      <c r="T3" s="388" t="s">
        <v>106</v>
      </c>
      <c r="U3" s="388" t="s">
        <v>107</v>
      </c>
      <c r="V3" s="388"/>
    </row>
    <row r="4" spans="1:22" ht="27" customHeight="1" x14ac:dyDescent="0.25">
      <c r="A4" s="393"/>
      <c r="B4" s="394"/>
      <c r="C4" s="388"/>
      <c r="D4" s="388"/>
      <c r="E4" s="195" t="s">
        <v>11</v>
      </c>
      <c r="F4" s="195" t="s">
        <v>12</v>
      </c>
      <c r="G4" s="195" t="s">
        <v>12</v>
      </c>
      <c r="H4" s="388" t="s">
        <v>11</v>
      </c>
      <c r="I4" s="388"/>
      <c r="J4" s="195" t="s">
        <v>12</v>
      </c>
      <c r="K4" s="195" t="s">
        <v>11</v>
      </c>
      <c r="L4" s="195" t="s">
        <v>12</v>
      </c>
      <c r="M4" s="195" t="s">
        <v>11</v>
      </c>
      <c r="N4" s="195" t="s">
        <v>12</v>
      </c>
      <c r="O4" s="195" t="s">
        <v>11</v>
      </c>
      <c r="P4" s="195" t="s">
        <v>12</v>
      </c>
      <c r="Q4" s="195" t="s">
        <v>11</v>
      </c>
      <c r="R4" s="195" t="s">
        <v>12</v>
      </c>
      <c r="S4" s="195" t="s">
        <v>11</v>
      </c>
      <c r="T4" s="388"/>
      <c r="U4" s="388"/>
      <c r="V4" s="388"/>
    </row>
    <row r="5" spans="1:22" ht="31.5" customHeight="1" x14ac:dyDescent="0.25">
      <c r="A5" s="119"/>
      <c r="B5" s="199" t="s">
        <v>446</v>
      </c>
      <c r="C5" s="395" t="s">
        <v>447</v>
      </c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</row>
    <row r="6" spans="1:22" ht="15.75" x14ac:dyDescent="0.25">
      <c r="A6" s="123"/>
      <c r="B6" s="77" t="s">
        <v>448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</row>
    <row r="7" spans="1:22" ht="81.75" customHeight="1" x14ac:dyDescent="0.25">
      <c r="A7" s="123" t="s">
        <v>108</v>
      </c>
      <c r="B7" s="197" t="s">
        <v>94</v>
      </c>
      <c r="C7" s="238" t="s">
        <v>102</v>
      </c>
      <c r="D7" s="238">
        <v>0.2</v>
      </c>
      <c r="E7" s="380">
        <v>428.7</v>
      </c>
      <c r="F7" s="380"/>
      <c r="G7" s="238">
        <v>383.29</v>
      </c>
      <c r="H7" s="380">
        <v>383.29</v>
      </c>
      <c r="I7" s="380"/>
      <c r="J7" s="238">
        <v>414.8</v>
      </c>
      <c r="K7" s="238">
        <v>78.3</v>
      </c>
      <c r="L7" s="240">
        <v>414.8</v>
      </c>
      <c r="M7" s="238">
        <v>170.6</v>
      </c>
      <c r="N7" s="240">
        <v>426.8</v>
      </c>
      <c r="O7" s="240">
        <v>256</v>
      </c>
      <c r="P7" s="238">
        <v>391.9</v>
      </c>
      <c r="Q7" s="238">
        <v>385.9</v>
      </c>
      <c r="R7" s="238">
        <v>391.9</v>
      </c>
      <c r="S7" s="238">
        <v>385.9</v>
      </c>
      <c r="T7" s="238">
        <v>443.6</v>
      </c>
      <c r="U7" s="238">
        <v>445.7</v>
      </c>
      <c r="V7" s="115"/>
    </row>
    <row r="8" spans="1:22" ht="124.5" customHeight="1" x14ac:dyDescent="0.25">
      <c r="A8" s="123" t="s">
        <v>449</v>
      </c>
      <c r="B8" s="197" t="s">
        <v>95</v>
      </c>
      <c r="C8" s="238" t="s">
        <v>288</v>
      </c>
      <c r="D8" s="238">
        <v>0.1</v>
      </c>
      <c r="E8" s="390">
        <v>0</v>
      </c>
      <c r="F8" s="390"/>
      <c r="G8" s="238">
        <v>0</v>
      </c>
      <c r="H8" s="380">
        <v>0</v>
      </c>
      <c r="I8" s="380"/>
      <c r="J8" s="238">
        <v>0</v>
      </c>
      <c r="K8" s="238">
        <v>0</v>
      </c>
      <c r="L8" s="238">
        <v>0</v>
      </c>
      <c r="M8" s="238">
        <v>0</v>
      </c>
      <c r="N8" s="238">
        <v>0</v>
      </c>
      <c r="O8" s="238">
        <v>0</v>
      </c>
      <c r="P8" s="238">
        <v>0</v>
      </c>
      <c r="Q8" s="238">
        <v>0</v>
      </c>
      <c r="R8" s="238">
        <v>0</v>
      </c>
      <c r="S8" s="238">
        <v>0</v>
      </c>
      <c r="T8" s="238">
        <v>0</v>
      </c>
      <c r="U8" s="238">
        <v>0</v>
      </c>
      <c r="V8" s="117"/>
    </row>
    <row r="9" spans="1:22" ht="78.75" customHeight="1" x14ac:dyDescent="0.25">
      <c r="A9" s="260" t="s">
        <v>244</v>
      </c>
      <c r="B9" s="197" t="s">
        <v>96</v>
      </c>
      <c r="C9" s="238" t="s">
        <v>53</v>
      </c>
      <c r="D9" s="238">
        <v>7.0000000000000007E-2</v>
      </c>
      <c r="E9" s="390">
        <v>97.7</v>
      </c>
      <c r="F9" s="390"/>
      <c r="G9" s="238" t="s">
        <v>104</v>
      </c>
      <c r="H9" s="380">
        <v>97.1</v>
      </c>
      <c r="I9" s="380"/>
      <c r="J9" s="238" t="s">
        <v>450</v>
      </c>
      <c r="K9" s="239">
        <v>97.3</v>
      </c>
      <c r="L9" s="238" t="s">
        <v>450</v>
      </c>
      <c r="M9" s="239">
        <v>97.2</v>
      </c>
      <c r="N9" s="238" t="s">
        <v>450</v>
      </c>
      <c r="O9" s="239">
        <v>97.2</v>
      </c>
      <c r="P9" s="238" t="s">
        <v>450</v>
      </c>
      <c r="Q9" s="239">
        <v>97.5</v>
      </c>
      <c r="R9" s="238" t="s">
        <v>450</v>
      </c>
      <c r="S9" s="238">
        <v>97.5</v>
      </c>
      <c r="T9" s="238" t="s">
        <v>450</v>
      </c>
      <c r="U9" s="238" t="s">
        <v>104</v>
      </c>
      <c r="V9" s="115"/>
    </row>
    <row r="10" spans="1:22" ht="83.25" customHeight="1" x14ac:dyDescent="0.25">
      <c r="A10" s="123" t="s">
        <v>451</v>
      </c>
      <c r="B10" s="14" t="s">
        <v>452</v>
      </c>
      <c r="C10" s="121" t="s">
        <v>53</v>
      </c>
      <c r="D10" s="121">
        <v>7.0000000000000007E-2</v>
      </c>
      <c r="E10" s="380">
        <v>98</v>
      </c>
      <c r="F10" s="380"/>
      <c r="G10" s="238" t="s">
        <v>104</v>
      </c>
      <c r="H10" s="380">
        <v>98.5</v>
      </c>
      <c r="I10" s="380"/>
      <c r="J10" s="238" t="s">
        <v>104</v>
      </c>
      <c r="K10" s="239">
        <v>95</v>
      </c>
      <c r="L10" s="238" t="s">
        <v>104</v>
      </c>
      <c r="M10" s="239">
        <v>95</v>
      </c>
      <c r="N10" s="238" t="s">
        <v>104</v>
      </c>
      <c r="O10" s="239">
        <v>95</v>
      </c>
      <c r="P10" s="238" t="s">
        <v>104</v>
      </c>
      <c r="Q10" s="239">
        <v>98</v>
      </c>
      <c r="R10" s="238" t="s">
        <v>104</v>
      </c>
      <c r="S10" s="239">
        <v>98</v>
      </c>
      <c r="T10" s="238" t="s">
        <v>450</v>
      </c>
      <c r="U10" s="238" t="s">
        <v>450</v>
      </c>
      <c r="V10" s="115"/>
    </row>
    <row r="11" spans="1:22" ht="124.5" customHeight="1" x14ac:dyDescent="0.25">
      <c r="A11" s="123" t="s">
        <v>247</v>
      </c>
      <c r="B11" s="197" t="s">
        <v>97</v>
      </c>
      <c r="C11" s="238" t="s">
        <v>53</v>
      </c>
      <c r="D11" s="238">
        <v>7.0000000000000007E-2</v>
      </c>
      <c r="E11" s="238">
        <v>100</v>
      </c>
      <c r="F11" s="238"/>
      <c r="G11" s="238">
        <v>100</v>
      </c>
      <c r="H11" s="384">
        <v>100</v>
      </c>
      <c r="I11" s="384"/>
      <c r="J11" s="238">
        <v>100</v>
      </c>
      <c r="K11" s="242">
        <v>100</v>
      </c>
      <c r="L11" s="238">
        <v>100</v>
      </c>
      <c r="M11" s="238">
        <v>100</v>
      </c>
      <c r="N11" s="238">
        <v>100</v>
      </c>
      <c r="O11" s="238">
        <v>100</v>
      </c>
      <c r="P11" s="238">
        <v>100</v>
      </c>
      <c r="Q11" s="238">
        <v>100</v>
      </c>
      <c r="R11" s="238">
        <v>100</v>
      </c>
      <c r="S11" s="238">
        <v>100</v>
      </c>
      <c r="T11" s="238">
        <v>100</v>
      </c>
      <c r="U11" s="238">
        <v>100</v>
      </c>
      <c r="V11" s="117"/>
    </row>
    <row r="12" spans="1:22" ht="147" customHeight="1" x14ac:dyDescent="0.25">
      <c r="A12" s="123" t="s">
        <v>248</v>
      </c>
      <c r="B12" s="197" t="s">
        <v>98</v>
      </c>
      <c r="C12" s="238" t="s">
        <v>53</v>
      </c>
      <c r="D12" s="238">
        <v>0.08</v>
      </c>
      <c r="E12" s="238">
        <v>100</v>
      </c>
      <c r="F12" s="238"/>
      <c r="G12" s="238">
        <v>100</v>
      </c>
      <c r="H12" s="384">
        <v>100</v>
      </c>
      <c r="I12" s="384"/>
      <c r="J12" s="238">
        <v>100</v>
      </c>
      <c r="K12" s="238">
        <v>100</v>
      </c>
      <c r="L12" s="238">
        <v>100</v>
      </c>
      <c r="M12" s="238">
        <v>100</v>
      </c>
      <c r="N12" s="238">
        <v>100</v>
      </c>
      <c r="O12" s="238">
        <v>100</v>
      </c>
      <c r="P12" s="238">
        <v>100</v>
      </c>
      <c r="Q12" s="238">
        <v>100</v>
      </c>
      <c r="R12" s="238">
        <v>100</v>
      </c>
      <c r="S12" s="238">
        <v>100</v>
      </c>
      <c r="T12" s="238">
        <v>100</v>
      </c>
      <c r="U12" s="238">
        <v>100</v>
      </c>
      <c r="V12" s="117"/>
    </row>
    <row r="13" spans="1:22" ht="76.5" customHeight="1" x14ac:dyDescent="0.25">
      <c r="A13" s="123" t="s">
        <v>249</v>
      </c>
      <c r="B13" s="197" t="s">
        <v>99</v>
      </c>
      <c r="C13" s="238" t="s">
        <v>53</v>
      </c>
      <c r="D13" s="238">
        <v>0.08</v>
      </c>
      <c r="E13" s="380">
        <v>100</v>
      </c>
      <c r="F13" s="380"/>
      <c r="G13" s="238">
        <v>100</v>
      </c>
      <c r="H13" s="380">
        <v>100</v>
      </c>
      <c r="I13" s="380"/>
      <c r="J13" s="238">
        <v>100</v>
      </c>
      <c r="K13" s="238">
        <v>100</v>
      </c>
      <c r="L13" s="238">
        <v>100</v>
      </c>
      <c r="M13" s="238">
        <v>100</v>
      </c>
      <c r="N13" s="238">
        <v>100</v>
      </c>
      <c r="O13" s="238">
        <v>100</v>
      </c>
      <c r="P13" s="238">
        <v>100</v>
      </c>
      <c r="Q13" s="238">
        <v>100</v>
      </c>
      <c r="R13" s="238">
        <v>100</v>
      </c>
      <c r="S13" s="238">
        <v>100</v>
      </c>
      <c r="T13" s="238">
        <v>100</v>
      </c>
      <c r="U13" s="238">
        <v>100</v>
      </c>
      <c r="V13" s="117"/>
    </row>
    <row r="14" spans="1:22" ht="64.5" customHeight="1" x14ac:dyDescent="0.25">
      <c r="A14" s="123" t="s">
        <v>250</v>
      </c>
      <c r="B14" s="116" t="s">
        <v>100</v>
      </c>
      <c r="C14" s="238" t="s">
        <v>53</v>
      </c>
      <c r="D14" s="238">
        <v>0.08</v>
      </c>
      <c r="E14" s="380">
        <v>70</v>
      </c>
      <c r="F14" s="380"/>
      <c r="G14" s="238">
        <v>88</v>
      </c>
      <c r="H14" s="380">
        <v>88</v>
      </c>
      <c r="I14" s="380"/>
      <c r="J14" s="238">
        <v>20</v>
      </c>
      <c r="K14" s="238">
        <v>25</v>
      </c>
      <c r="L14" s="238">
        <v>20</v>
      </c>
      <c r="M14" s="238">
        <v>25</v>
      </c>
      <c r="N14" s="238">
        <v>20</v>
      </c>
      <c r="O14" s="238">
        <v>25</v>
      </c>
      <c r="P14" s="238">
        <v>20</v>
      </c>
      <c r="Q14" s="238">
        <v>25</v>
      </c>
      <c r="R14" s="238">
        <v>20</v>
      </c>
      <c r="S14" s="238">
        <v>25</v>
      </c>
      <c r="T14" s="238">
        <v>20</v>
      </c>
      <c r="U14" s="238">
        <v>20</v>
      </c>
      <c r="V14" s="197"/>
    </row>
    <row r="15" spans="1:22" ht="31.5" customHeight="1" x14ac:dyDescent="0.25">
      <c r="A15" s="123" t="s">
        <v>251</v>
      </c>
      <c r="B15" s="197" t="s">
        <v>101</v>
      </c>
      <c r="C15" s="238" t="s">
        <v>53</v>
      </c>
      <c r="D15" s="238">
        <v>0.08</v>
      </c>
      <c r="E15" s="238">
        <v>100</v>
      </c>
      <c r="F15" s="238"/>
      <c r="G15" s="238">
        <v>100</v>
      </c>
      <c r="H15" s="380">
        <v>100</v>
      </c>
      <c r="I15" s="380"/>
      <c r="J15" s="238">
        <v>100</v>
      </c>
      <c r="K15" s="238">
        <v>100</v>
      </c>
      <c r="L15" s="238">
        <v>100</v>
      </c>
      <c r="M15" s="238">
        <v>100</v>
      </c>
      <c r="N15" s="238">
        <v>100</v>
      </c>
      <c r="O15" s="238">
        <v>100</v>
      </c>
      <c r="P15" s="238">
        <v>100</v>
      </c>
      <c r="Q15" s="238">
        <v>100</v>
      </c>
      <c r="R15" s="238">
        <v>100</v>
      </c>
      <c r="S15" s="238">
        <v>100</v>
      </c>
      <c r="T15" s="238">
        <v>100</v>
      </c>
      <c r="U15" s="238">
        <v>100</v>
      </c>
      <c r="V15" s="118"/>
    </row>
    <row r="16" spans="1:22" ht="15.75" customHeight="1" x14ac:dyDescent="0.25">
      <c r="A16" s="385"/>
      <c r="B16" s="197" t="s">
        <v>453</v>
      </c>
      <c r="C16" s="387" t="s">
        <v>414</v>
      </c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7"/>
      <c r="T16" s="387"/>
      <c r="U16" s="387"/>
      <c r="V16" s="387"/>
    </row>
    <row r="17" spans="1:22" ht="15.75" customHeight="1" x14ac:dyDescent="0.25">
      <c r="A17" s="386"/>
      <c r="B17" s="383" t="s">
        <v>454</v>
      </c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</row>
    <row r="18" spans="1:22" ht="78.75" x14ac:dyDescent="0.25">
      <c r="A18" s="123" t="s">
        <v>252</v>
      </c>
      <c r="B18" s="14" t="s">
        <v>415</v>
      </c>
      <c r="C18" s="121" t="s">
        <v>89</v>
      </c>
      <c r="D18" s="121">
        <v>0.03</v>
      </c>
      <c r="E18" s="238">
        <v>0</v>
      </c>
      <c r="F18" s="238"/>
      <c r="G18" s="238">
        <v>0</v>
      </c>
      <c r="H18" s="238">
        <v>0</v>
      </c>
      <c r="I18" s="380">
        <v>5</v>
      </c>
      <c r="J18" s="380"/>
      <c r="K18" s="238">
        <v>0</v>
      </c>
      <c r="L18" s="238">
        <v>5</v>
      </c>
      <c r="M18" s="238">
        <v>0</v>
      </c>
      <c r="N18" s="238">
        <v>5</v>
      </c>
      <c r="O18" s="238">
        <v>0</v>
      </c>
      <c r="P18" s="121">
        <v>5</v>
      </c>
      <c r="Q18" s="121">
        <v>5</v>
      </c>
      <c r="R18" s="121">
        <v>5</v>
      </c>
      <c r="S18" s="242">
        <v>5</v>
      </c>
      <c r="T18" s="243">
        <v>5</v>
      </c>
      <c r="U18" s="243">
        <v>5</v>
      </c>
      <c r="V18" s="197"/>
    </row>
    <row r="19" spans="1:22" ht="94.5" x14ac:dyDescent="0.25">
      <c r="A19" s="119" t="s">
        <v>244</v>
      </c>
      <c r="B19" s="75" t="s">
        <v>455</v>
      </c>
      <c r="C19" s="121" t="s">
        <v>89</v>
      </c>
      <c r="D19" s="121">
        <v>0.03</v>
      </c>
      <c r="E19" s="380">
        <v>0</v>
      </c>
      <c r="F19" s="380"/>
      <c r="G19" s="238">
        <v>0</v>
      </c>
      <c r="H19" s="380">
        <v>0</v>
      </c>
      <c r="I19" s="380"/>
      <c r="J19" s="238" t="s">
        <v>416</v>
      </c>
      <c r="K19" s="238">
        <v>0</v>
      </c>
      <c r="L19" s="238" t="s">
        <v>416</v>
      </c>
      <c r="M19" s="238">
        <v>0</v>
      </c>
      <c r="N19" s="238" t="s">
        <v>416</v>
      </c>
      <c r="O19" s="238">
        <v>0</v>
      </c>
      <c r="P19" s="121" t="s">
        <v>520</v>
      </c>
      <c r="Q19" s="121">
        <v>4</v>
      </c>
      <c r="R19" s="121" t="s">
        <v>520</v>
      </c>
      <c r="S19" s="121">
        <v>4</v>
      </c>
      <c r="T19" s="121" t="s">
        <v>520</v>
      </c>
      <c r="U19" s="121" t="s">
        <v>520</v>
      </c>
      <c r="V19" s="197"/>
    </row>
    <row r="20" spans="1:22" ht="15.75" x14ac:dyDescent="0.25">
      <c r="A20" s="381"/>
      <c r="B20" s="124" t="s">
        <v>456</v>
      </c>
      <c r="C20" s="244"/>
      <c r="D20" s="245"/>
      <c r="E20" s="245"/>
      <c r="F20" s="245"/>
      <c r="G20" s="246"/>
      <c r="H20" s="246"/>
      <c r="I20" s="246"/>
      <c r="J20" s="246"/>
      <c r="K20" s="246"/>
      <c r="L20" s="246"/>
      <c r="M20" s="245"/>
      <c r="N20" s="245"/>
      <c r="O20" s="245"/>
      <c r="P20" s="245"/>
      <c r="Q20" s="245"/>
      <c r="R20" s="245"/>
      <c r="S20" s="245"/>
      <c r="T20" s="245"/>
      <c r="U20" s="245"/>
      <c r="V20" s="245"/>
    </row>
    <row r="21" spans="1:22" ht="16.5" customHeight="1" x14ac:dyDescent="0.25">
      <c r="A21" s="382"/>
      <c r="B21" s="383" t="s">
        <v>457</v>
      </c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</row>
    <row r="22" spans="1:22" ht="63" x14ac:dyDescent="0.25">
      <c r="A22" s="200" t="s">
        <v>108</v>
      </c>
      <c r="B22" s="75" t="s">
        <v>458</v>
      </c>
      <c r="C22" s="121" t="s">
        <v>209</v>
      </c>
      <c r="D22" s="121">
        <v>0.01</v>
      </c>
      <c r="E22" s="380">
        <v>0</v>
      </c>
      <c r="F22" s="380"/>
      <c r="G22" s="238">
        <v>0</v>
      </c>
      <c r="H22" s="380">
        <v>0</v>
      </c>
      <c r="I22" s="380"/>
      <c r="J22" s="121" t="s">
        <v>509</v>
      </c>
      <c r="K22" s="121">
        <v>199</v>
      </c>
      <c r="L22" s="121" t="s">
        <v>509</v>
      </c>
      <c r="M22" s="239">
        <v>465</v>
      </c>
      <c r="N22" s="121" t="s">
        <v>509</v>
      </c>
      <c r="O22" s="239">
        <v>825</v>
      </c>
      <c r="P22" s="238" t="s">
        <v>521</v>
      </c>
      <c r="Q22" s="239">
        <v>850</v>
      </c>
      <c r="R22" s="238" t="s">
        <v>521</v>
      </c>
      <c r="S22" s="239">
        <v>850</v>
      </c>
      <c r="T22" s="238" t="s">
        <v>521</v>
      </c>
      <c r="U22" s="238" t="s">
        <v>521</v>
      </c>
      <c r="V22" s="197"/>
    </row>
    <row r="23" spans="1:22" ht="78" customHeight="1" x14ac:dyDescent="0.25">
      <c r="A23" s="123" t="s">
        <v>243</v>
      </c>
      <c r="B23" s="75" t="s">
        <v>417</v>
      </c>
      <c r="C23" s="121" t="s">
        <v>209</v>
      </c>
      <c r="D23" s="121">
        <v>7.0000000000000007E-2</v>
      </c>
      <c r="E23" s="238">
        <v>0</v>
      </c>
      <c r="F23" s="238"/>
      <c r="G23" s="238">
        <v>0</v>
      </c>
      <c r="H23" s="384">
        <v>0</v>
      </c>
      <c r="I23" s="384"/>
      <c r="J23" s="121">
        <v>50</v>
      </c>
      <c r="K23" s="121">
        <v>11</v>
      </c>
      <c r="L23" s="121">
        <v>50</v>
      </c>
      <c r="M23" s="238">
        <v>20</v>
      </c>
      <c r="N23" s="121">
        <v>50</v>
      </c>
      <c r="O23" s="238">
        <v>36</v>
      </c>
      <c r="P23" s="238">
        <v>35</v>
      </c>
      <c r="Q23" s="238">
        <v>53</v>
      </c>
      <c r="R23" s="238">
        <v>35</v>
      </c>
      <c r="S23" s="238">
        <v>53</v>
      </c>
      <c r="T23" s="121">
        <v>35</v>
      </c>
      <c r="U23" s="121">
        <v>35</v>
      </c>
      <c r="V23" s="197" t="s">
        <v>522</v>
      </c>
    </row>
    <row r="24" spans="1:22" ht="124.5" customHeight="1" x14ac:dyDescent="0.25">
      <c r="A24" s="119" t="s">
        <v>244</v>
      </c>
      <c r="B24" s="75" t="s">
        <v>459</v>
      </c>
      <c r="C24" s="121" t="s">
        <v>53</v>
      </c>
      <c r="D24" s="121">
        <v>0.01</v>
      </c>
      <c r="E24" s="238">
        <v>0</v>
      </c>
      <c r="F24" s="238"/>
      <c r="G24" s="238">
        <v>0</v>
      </c>
      <c r="H24" s="384">
        <v>0</v>
      </c>
      <c r="I24" s="384"/>
      <c r="J24" s="121" t="s">
        <v>510</v>
      </c>
      <c r="K24" s="121">
        <v>0</v>
      </c>
      <c r="L24" s="121" t="s">
        <v>510</v>
      </c>
      <c r="M24" s="238">
        <v>0</v>
      </c>
      <c r="N24" s="121" t="s">
        <v>510</v>
      </c>
      <c r="O24" s="238">
        <v>20</v>
      </c>
      <c r="P24" s="121" t="s">
        <v>510</v>
      </c>
      <c r="Q24" s="238">
        <v>12.5</v>
      </c>
      <c r="R24" s="121" t="s">
        <v>510</v>
      </c>
      <c r="S24" s="238">
        <v>12.5</v>
      </c>
      <c r="T24" s="121" t="s">
        <v>418</v>
      </c>
      <c r="U24" s="121" t="s">
        <v>418</v>
      </c>
      <c r="V24" s="197" t="s">
        <v>523</v>
      </c>
    </row>
    <row r="25" spans="1:22" ht="48.75" customHeight="1" x14ac:dyDescent="0.25">
      <c r="A25" s="123" t="s">
        <v>245</v>
      </c>
      <c r="B25" s="75" t="s">
        <v>524</v>
      </c>
      <c r="C25" s="121" t="s">
        <v>53</v>
      </c>
      <c r="D25" s="121">
        <v>0.01</v>
      </c>
      <c r="E25" s="380">
        <v>0</v>
      </c>
      <c r="F25" s="380"/>
      <c r="G25" s="238">
        <v>0</v>
      </c>
      <c r="H25" s="380">
        <v>0</v>
      </c>
      <c r="I25" s="380"/>
      <c r="J25" s="121">
        <v>5</v>
      </c>
      <c r="K25" s="103">
        <v>1</v>
      </c>
      <c r="L25" s="121">
        <v>5</v>
      </c>
      <c r="M25" s="238">
        <v>1</v>
      </c>
      <c r="N25" s="121">
        <v>5</v>
      </c>
      <c r="O25" s="238">
        <v>5</v>
      </c>
      <c r="P25" s="238" t="s">
        <v>525</v>
      </c>
      <c r="Q25" s="238">
        <v>10.79</v>
      </c>
      <c r="R25" s="238" t="s">
        <v>525</v>
      </c>
      <c r="S25" s="238">
        <v>10.79</v>
      </c>
      <c r="T25" s="238" t="s">
        <v>525</v>
      </c>
      <c r="U25" s="238" t="s">
        <v>525</v>
      </c>
      <c r="V25" s="118"/>
    </row>
    <row r="26" spans="1:22" ht="48.75" customHeight="1" x14ac:dyDescent="0.25">
      <c r="A26" s="123" t="s">
        <v>247</v>
      </c>
      <c r="B26" s="75" t="s">
        <v>419</v>
      </c>
      <c r="C26" s="121" t="s">
        <v>209</v>
      </c>
      <c r="D26" s="121">
        <v>0.01</v>
      </c>
      <c r="E26" s="380">
        <v>0</v>
      </c>
      <c r="F26" s="380"/>
      <c r="G26" s="238">
        <v>0</v>
      </c>
      <c r="H26" s="380">
        <v>0</v>
      </c>
      <c r="I26" s="380"/>
      <c r="J26" s="121">
        <v>5</v>
      </c>
      <c r="K26" s="121">
        <v>3</v>
      </c>
      <c r="L26" s="121">
        <v>5</v>
      </c>
      <c r="M26" s="238">
        <v>4</v>
      </c>
      <c r="N26" s="121">
        <v>5</v>
      </c>
      <c r="O26" s="238">
        <v>71</v>
      </c>
      <c r="P26" s="238">
        <v>70</v>
      </c>
      <c r="Q26" s="238">
        <v>106</v>
      </c>
      <c r="R26" s="238">
        <v>70</v>
      </c>
      <c r="S26" s="238">
        <v>106</v>
      </c>
      <c r="T26" s="121">
        <v>70</v>
      </c>
      <c r="U26" s="121">
        <v>70</v>
      </c>
      <c r="V26" s="197"/>
    </row>
    <row r="27" spans="1:22" ht="50.25" customHeight="1" x14ac:dyDescent="0.2"/>
    <row r="28" spans="1:22" ht="50.25" customHeight="1" x14ac:dyDescent="0.2"/>
    <row r="29" spans="1:22" ht="50.25" customHeight="1" x14ac:dyDescent="0.2"/>
    <row r="31" spans="1:22" ht="42" customHeight="1" x14ac:dyDescent="0.2"/>
    <row r="32" spans="1:22" ht="6.75" customHeight="1" x14ac:dyDescent="0.2"/>
    <row r="36" ht="104.25" customHeight="1" x14ac:dyDescent="0.2"/>
    <row r="37" ht="79.5" customHeight="1" x14ac:dyDescent="0.2"/>
  </sheetData>
  <mergeCells count="50">
    <mergeCell ref="E8:F8"/>
    <mergeCell ref="H8:I8"/>
    <mergeCell ref="E9:F9"/>
    <mergeCell ref="H9:I9"/>
    <mergeCell ref="A1:U1"/>
    <mergeCell ref="A2:A4"/>
    <mergeCell ref="D2:D4"/>
    <mergeCell ref="B2:B4"/>
    <mergeCell ref="C2:C4"/>
    <mergeCell ref="C5:V5"/>
    <mergeCell ref="E7:F7"/>
    <mergeCell ref="H7:I7"/>
    <mergeCell ref="V2:V4"/>
    <mergeCell ref="F3:I3"/>
    <mergeCell ref="J3:K3"/>
    <mergeCell ref="L3:M3"/>
    <mergeCell ref="N3:O3"/>
    <mergeCell ref="P3:Q3"/>
    <mergeCell ref="R3:S3"/>
    <mergeCell ref="U3:U4"/>
    <mergeCell ref="H4:I4"/>
    <mergeCell ref="J2:S2"/>
    <mergeCell ref="T2:U2"/>
    <mergeCell ref="T3:T4"/>
    <mergeCell ref="E2:I2"/>
    <mergeCell ref="H11:I11"/>
    <mergeCell ref="E14:F14"/>
    <mergeCell ref="H14:I14"/>
    <mergeCell ref="E10:F10"/>
    <mergeCell ref="H10:I10"/>
    <mergeCell ref="E13:F13"/>
    <mergeCell ref="H13:I13"/>
    <mergeCell ref="H12:I12"/>
    <mergeCell ref="H15:I15"/>
    <mergeCell ref="A16:A17"/>
    <mergeCell ref="C16:V16"/>
    <mergeCell ref="B17:V17"/>
    <mergeCell ref="I18:J18"/>
    <mergeCell ref="E19:F19"/>
    <mergeCell ref="H19:I19"/>
    <mergeCell ref="A20:A21"/>
    <mergeCell ref="B21:V21"/>
    <mergeCell ref="E26:F26"/>
    <mergeCell ref="H26:I26"/>
    <mergeCell ref="E22:F22"/>
    <mergeCell ref="H22:I22"/>
    <mergeCell ref="H23:I23"/>
    <mergeCell ref="H24:I24"/>
    <mergeCell ref="E25:F25"/>
    <mergeCell ref="H25:I25"/>
  </mergeCells>
  <pageMargins left="0.59055118110236227" right="0.59055118110236227" top="0.59055118110236227" bottom="0.59055118110236227" header="0.31496062992125984" footer="0.31496062992125984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6"/>
  <sheetViews>
    <sheetView view="pageLayout" zoomScaleNormal="100" workbookViewId="0">
      <selection activeCell="D14" sqref="D14"/>
    </sheetView>
  </sheetViews>
  <sheetFormatPr defaultRowHeight="12.75" x14ac:dyDescent="0.2"/>
  <cols>
    <col min="1" max="1" width="4.28515625" customWidth="1"/>
    <col min="2" max="2" width="32.42578125" customWidth="1"/>
    <col min="5" max="13" width="9.140625" customWidth="1"/>
    <col min="14" max="15" width="9.140625" style="16"/>
    <col min="16" max="17" width="9.140625" customWidth="1"/>
    <col min="18" max="18" width="18.85546875" customWidth="1"/>
  </cols>
  <sheetData>
    <row r="1" spans="1:18" ht="52.5" customHeight="1" x14ac:dyDescent="0.25">
      <c r="A1" s="391" t="s">
        <v>529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</row>
    <row r="2" spans="1:18" ht="67.5" customHeight="1" x14ac:dyDescent="0.25">
      <c r="A2" s="393" t="s">
        <v>0</v>
      </c>
      <c r="B2" s="363" t="s">
        <v>1</v>
      </c>
      <c r="C2" s="363" t="s">
        <v>2</v>
      </c>
      <c r="D2" s="363" t="s">
        <v>3</v>
      </c>
      <c r="E2" s="363" t="s">
        <v>4</v>
      </c>
      <c r="F2" s="363"/>
      <c r="G2" s="363"/>
      <c r="H2" s="363" t="s">
        <v>423</v>
      </c>
      <c r="I2" s="363"/>
      <c r="J2" s="363"/>
      <c r="K2" s="363"/>
      <c r="L2" s="363"/>
      <c r="M2" s="363"/>
      <c r="N2" s="363"/>
      <c r="O2" s="363"/>
      <c r="P2" s="363" t="s">
        <v>5</v>
      </c>
      <c r="Q2" s="363"/>
      <c r="R2" s="363" t="s">
        <v>6</v>
      </c>
    </row>
    <row r="3" spans="1:18" ht="30" customHeight="1" x14ac:dyDescent="0.25">
      <c r="A3" s="393"/>
      <c r="B3" s="363"/>
      <c r="C3" s="363"/>
      <c r="D3" s="363"/>
      <c r="E3" s="106">
        <v>2014</v>
      </c>
      <c r="F3" s="363">
        <v>2015</v>
      </c>
      <c r="G3" s="363"/>
      <c r="H3" s="363" t="s">
        <v>7</v>
      </c>
      <c r="I3" s="363"/>
      <c r="J3" s="363" t="s">
        <v>8</v>
      </c>
      <c r="K3" s="363"/>
      <c r="L3" s="363" t="s">
        <v>9</v>
      </c>
      <c r="M3" s="363"/>
      <c r="N3" s="364" t="s">
        <v>10</v>
      </c>
      <c r="O3" s="364"/>
      <c r="P3" s="363" t="s">
        <v>468</v>
      </c>
      <c r="Q3" s="363" t="s">
        <v>469</v>
      </c>
      <c r="R3" s="363"/>
    </row>
    <row r="4" spans="1:18" ht="26.25" customHeight="1" x14ac:dyDescent="0.25">
      <c r="A4" s="393"/>
      <c r="B4" s="363"/>
      <c r="C4" s="363"/>
      <c r="D4" s="363"/>
      <c r="E4" s="106" t="s">
        <v>11</v>
      </c>
      <c r="F4" s="106" t="s">
        <v>12</v>
      </c>
      <c r="G4" s="106" t="s">
        <v>11</v>
      </c>
      <c r="H4" s="106" t="s">
        <v>12</v>
      </c>
      <c r="I4" s="106" t="s">
        <v>11</v>
      </c>
      <c r="J4" s="106" t="s">
        <v>12</v>
      </c>
      <c r="K4" s="106" t="s">
        <v>11</v>
      </c>
      <c r="L4" s="106" t="s">
        <v>12</v>
      </c>
      <c r="M4" s="106" t="s">
        <v>11</v>
      </c>
      <c r="N4" s="122" t="s">
        <v>12</v>
      </c>
      <c r="O4" s="122" t="s">
        <v>11</v>
      </c>
      <c r="P4" s="363"/>
      <c r="Q4" s="363"/>
      <c r="R4" s="363"/>
    </row>
    <row r="5" spans="1:18" ht="15.75" x14ac:dyDescent="0.25">
      <c r="A5" s="46"/>
      <c r="B5" s="396" t="s">
        <v>342</v>
      </c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</row>
    <row r="6" spans="1:18" ht="114" customHeight="1" x14ac:dyDescent="0.25">
      <c r="A6" s="80"/>
      <c r="B6" s="81" t="s">
        <v>343</v>
      </c>
      <c r="C6" s="248" t="s">
        <v>53</v>
      </c>
      <c r="D6" s="247"/>
      <c r="E6" s="172">
        <v>52.07</v>
      </c>
      <c r="F6" s="172">
        <v>52.07</v>
      </c>
      <c r="G6" s="172">
        <v>52.07</v>
      </c>
      <c r="H6" s="172">
        <v>52.07</v>
      </c>
      <c r="I6" s="172">
        <v>52.07</v>
      </c>
      <c r="J6" s="172">
        <v>52.07</v>
      </c>
      <c r="K6" s="172">
        <v>52.07</v>
      </c>
      <c r="L6" s="172">
        <v>52.07</v>
      </c>
      <c r="M6" s="172">
        <v>52.07</v>
      </c>
      <c r="N6" s="172">
        <v>52.07</v>
      </c>
      <c r="O6" s="172">
        <v>52.07</v>
      </c>
      <c r="P6" s="172">
        <v>52.07</v>
      </c>
      <c r="Q6" s="172">
        <v>52.07</v>
      </c>
      <c r="R6" s="82"/>
    </row>
    <row r="7" spans="1:18" ht="14.25" customHeight="1" x14ac:dyDescent="0.25">
      <c r="A7" s="80"/>
      <c r="B7" s="399" t="s">
        <v>344</v>
      </c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</row>
    <row r="8" spans="1:18" ht="14.25" customHeight="1" x14ac:dyDescent="0.25">
      <c r="A8" s="80"/>
      <c r="B8" s="401" t="s">
        <v>345</v>
      </c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6"/>
    </row>
    <row r="9" spans="1:18" ht="156" customHeight="1" x14ac:dyDescent="0.25">
      <c r="A9" s="80"/>
      <c r="B9" s="84" t="s">
        <v>346</v>
      </c>
      <c r="C9" s="86" t="s">
        <v>347</v>
      </c>
      <c r="D9" s="86">
        <v>0.3</v>
      </c>
      <c r="E9" s="86" t="s">
        <v>471</v>
      </c>
      <c r="F9" s="86" t="s">
        <v>471</v>
      </c>
      <c r="G9" s="86" t="s">
        <v>471</v>
      </c>
      <c r="H9" s="86" t="s">
        <v>471</v>
      </c>
      <c r="I9" s="86" t="s">
        <v>471</v>
      </c>
      <c r="J9" s="86" t="s">
        <v>471</v>
      </c>
      <c r="K9" s="86" t="s">
        <v>471</v>
      </c>
      <c r="L9" s="86" t="s">
        <v>471</v>
      </c>
      <c r="M9" s="86" t="s">
        <v>471</v>
      </c>
      <c r="N9" s="86" t="s">
        <v>471</v>
      </c>
      <c r="O9" s="86" t="s">
        <v>471</v>
      </c>
      <c r="P9" s="248" t="s">
        <v>411</v>
      </c>
      <c r="Q9" s="248" t="s">
        <v>411</v>
      </c>
      <c r="R9" s="60"/>
    </row>
    <row r="10" spans="1:18" ht="110.25" customHeight="1" x14ac:dyDescent="0.25">
      <c r="A10" s="80"/>
      <c r="B10" s="84" t="s">
        <v>255</v>
      </c>
      <c r="C10" s="86" t="s">
        <v>348</v>
      </c>
      <c r="D10" s="86">
        <v>0.05</v>
      </c>
      <c r="E10" s="86" t="s">
        <v>349</v>
      </c>
      <c r="F10" s="86" t="s">
        <v>349</v>
      </c>
      <c r="G10" s="86" t="s">
        <v>349</v>
      </c>
      <c r="H10" s="86" t="s">
        <v>349</v>
      </c>
      <c r="I10" s="86" t="s">
        <v>349</v>
      </c>
      <c r="J10" s="86" t="s">
        <v>349</v>
      </c>
      <c r="K10" s="86" t="s">
        <v>349</v>
      </c>
      <c r="L10" s="86" t="s">
        <v>349</v>
      </c>
      <c r="M10" s="86" t="s">
        <v>349</v>
      </c>
      <c r="N10" s="248" t="s">
        <v>349</v>
      </c>
      <c r="O10" s="248" t="s">
        <v>349</v>
      </c>
      <c r="P10" s="86" t="s">
        <v>349</v>
      </c>
      <c r="Q10" s="86" t="s">
        <v>349</v>
      </c>
      <c r="R10" s="60"/>
    </row>
    <row r="11" spans="1:18" ht="15.75" x14ac:dyDescent="0.25">
      <c r="A11" s="46"/>
      <c r="B11" s="399" t="s">
        <v>253</v>
      </c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</row>
    <row r="12" spans="1:18" ht="96" customHeight="1" x14ac:dyDescent="0.25">
      <c r="A12" s="80"/>
      <c r="B12" s="211" t="s">
        <v>256</v>
      </c>
      <c r="C12" s="247" t="s">
        <v>53</v>
      </c>
      <c r="D12" s="247">
        <v>0.1</v>
      </c>
      <c r="E12" s="247">
        <v>0.64</v>
      </c>
      <c r="F12" s="247">
        <v>1.57</v>
      </c>
      <c r="G12" s="247">
        <v>1.57</v>
      </c>
      <c r="H12" s="247">
        <v>0.78</v>
      </c>
      <c r="I12" s="247">
        <v>0</v>
      </c>
      <c r="J12" s="247">
        <v>0.78</v>
      </c>
      <c r="K12" s="247">
        <v>0</v>
      </c>
      <c r="L12" s="247">
        <v>0.78</v>
      </c>
      <c r="M12" s="247">
        <v>0.93</v>
      </c>
      <c r="N12" s="247">
        <v>0.78</v>
      </c>
      <c r="O12" s="247">
        <v>1.89</v>
      </c>
      <c r="P12" s="247">
        <v>0.78</v>
      </c>
      <c r="Q12" s="247">
        <v>0.78</v>
      </c>
      <c r="R12" s="209"/>
    </row>
    <row r="13" spans="1:18" ht="16.5" customHeight="1" x14ac:dyDescent="0.25">
      <c r="A13" s="46"/>
      <c r="B13" s="398" t="s">
        <v>350</v>
      </c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</row>
    <row r="14" spans="1:18" s="478" customFormat="1" ht="48.75" customHeight="1" x14ac:dyDescent="0.25">
      <c r="A14" s="245"/>
      <c r="B14" s="259" t="s">
        <v>351</v>
      </c>
      <c r="C14" s="476" t="s">
        <v>352</v>
      </c>
      <c r="D14" s="476"/>
      <c r="E14" s="476">
        <v>141.06</v>
      </c>
      <c r="F14" s="476">
        <v>144.16999999999999</v>
      </c>
      <c r="G14" s="476">
        <v>144.16999999999999</v>
      </c>
      <c r="H14" s="476">
        <v>148.71</v>
      </c>
      <c r="I14" s="476">
        <v>148.71</v>
      </c>
      <c r="J14" s="476">
        <v>148.71</v>
      </c>
      <c r="K14" s="476">
        <v>148.71</v>
      </c>
      <c r="L14" s="476">
        <v>148.71</v>
      </c>
      <c r="M14" s="476">
        <v>148.71</v>
      </c>
      <c r="N14" s="476">
        <v>148.71</v>
      </c>
      <c r="O14" s="476">
        <v>154.33000000000001</v>
      </c>
      <c r="P14" s="476">
        <v>154.33000000000001</v>
      </c>
      <c r="Q14" s="476">
        <v>154.35</v>
      </c>
      <c r="R14" s="477"/>
    </row>
    <row r="15" spans="1:18" s="478" customFormat="1" ht="15.75" x14ac:dyDescent="0.25">
      <c r="A15" s="245"/>
      <c r="B15" s="479" t="s">
        <v>353</v>
      </c>
      <c r="C15" s="480"/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0"/>
      <c r="R15" s="480"/>
    </row>
    <row r="16" spans="1:18" s="478" customFormat="1" ht="15.75" x14ac:dyDescent="0.25">
      <c r="A16" s="245"/>
      <c r="B16" s="481" t="s">
        <v>354</v>
      </c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</row>
    <row r="17" spans="1:18" ht="15.75" x14ac:dyDescent="0.25">
      <c r="A17" s="46"/>
      <c r="B17" s="211" t="s">
        <v>103</v>
      </c>
      <c r="C17" s="211"/>
      <c r="D17" s="211"/>
      <c r="E17" s="103"/>
      <c r="F17" s="103"/>
      <c r="G17" s="103"/>
      <c r="H17" s="103"/>
      <c r="I17" s="103"/>
      <c r="J17" s="211"/>
      <c r="K17" s="211"/>
      <c r="L17" s="211"/>
      <c r="M17" s="211"/>
      <c r="N17" s="211"/>
      <c r="O17" s="211"/>
      <c r="P17" s="211"/>
      <c r="Q17" s="211"/>
      <c r="R17" s="211"/>
    </row>
    <row r="18" spans="1:18" ht="31.5" x14ac:dyDescent="0.25">
      <c r="A18" s="47">
        <v>4</v>
      </c>
      <c r="B18" s="216" t="s">
        <v>257</v>
      </c>
      <c r="C18" s="250" t="s">
        <v>258</v>
      </c>
      <c r="D18" s="207">
        <v>0.1</v>
      </c>
      <c r="E18" s="207">
        <v>144.16999999999999</v>
      </c>
      <c r="F18" s="207">
        <v>144.16999999999999</v>
      </c>
      <c r="G18" s="207">
        <v>148.16999999999999</v>
      </c>
      <c r="H18" s="207">
        <v>38.28</v>
      </c>
      <c r="I18" s="207">
        <v>39.81</v>
      </c>
      <c r="J18" s="207">
        <v>76.569999999999993</v>
      </c>
      <c r="K18" s="207">
        <v>77.92</v>
      </c>
      <c r="L18" s="207">
        <v>148.71</v>
      </c>
      <c r="M18" s="207">
        <v>76.27</v>
      </c>
      <c r="N18" s="172">
        <v>153.13</v>
      </c>
      <c r="O18" s="172">
        <v>154.33000000000001</v>
      </c>
      <c r="P18" s="207">
        <v>154.33000000000001</v>
      </c>
      <c r="Q18" s="207">
        <v>154.35</v>
      </c>
      <c r="R18" s="216"/>
    </row>
    <row r="19" spans="1:18" ht="17.25" customHeight="1" x14ac:dyDescent="0.25">
      <c r="A19" s="47">
        <v>5</v>
      </c>
      <c r="B19" s="27" t="s">
        <v>259</v>
      </c>
      <c r="C19" s="250" t="s">
        <v>260</v>
      </c>
      <c r="D19" s="207">
        <v>0.1</v>
      </c>
      <c r="E19" s="207">
        <v>9.8000000000000007</v>
      </c>
      <c r="F19" s="207">
        <v>9.8000000000000007</v>
      </c>
      <c r="G19" s="207">
        <v>12.9</v>
      </c>
      <c r="H19" s="207">
        <v>16.989999999999998</v>
      </c>
      <c r="I19" s="207">
        <v>12.89</v>
      </c>
      <c r="J19" s="207">
        <v>16.989999999999998</v>
      </c>
      <c r="K19" s="207">
        <v>11.32</v>
      </c>
      <c r="L19" s="207">
        <v>16.989999999999998</v>
      </c>
      <c r="M19" s="207">
        <v>11.21</v>
      </c>
      <c r="N19" s="172">
        <v>16.989999999999998</v>
      </c>
      <c r="O19" s="172">
        <v>16.5</v>
      </c>
      <c r="P19" s="207">
        <v>17.829999999999998</v>
      </c>
      <c r="Q19" s="207">
        <v>17.829999999999998</v>
      </c>
      <c r="R19" s="216"/>
    </row>
    <row r="20" spans="1:18" ht="21.75" customHeight="1" x14ac:dyDescent="0.25">
      <c r="A20" s="47">
        <v>6</v>
      </c>
      <c r="B20" s="28" t="s">
        <v>261</v>
      </c>
      <c r="C20" s="250" t="s">
        <v>262</v>
      </c>
      <c r="D20" s="207">
        <v>0.1</v>
      </c>
      <c r="E20" s="207">
        <v>7.82</v>
      </c>
      <c r="F20" s="207">
        <v>7.82</v>
      </c>
      <c r="G20" s="207">
        <v>10.119999999999999</v>
      </c>
      <c r="H20" s="207">
        <v>12.02</v>
      </c>
      <c r="I20" s="207">
        <v>10.119999999999999</v>
      </c>
      <c r="J20" s="207">
        <v>12.02</v>
      </c>
      <c r="K20" s="207">
        <v>9.77</v>
      </c>
      <c r="L20" s="207">
        <v>12.02</v>
      </c>
      <c r="M20" s="207">
        <v>9.68</v>
      </c>
      <c r="N20" s="172">
        <v>12.02</v>
      </c>
      <c r="O20" s="172">
        <v>11.67</v>
      </c>
      <c r="P20" s="207">
        <v>13.05</v>
      </c>
      <c r="Q20" s="207">
        <v>13.05</v>
      </c>
      <c r="R20" s="216"/>
    </row>
    <row r="21" spans="1:18" ht="33.75" customHeight="1" x14ac:dyDescent="0.25">
      <c r="A21" s="47">
        <v>7</v>
      </c>
      <c r="B21" s="28" t="s">
        <v>263</v>
      </c>
      <c r="C21" s="250" t="s">
        <v>53</v>
      </c>
      <c r="D21" s="207">
        <v>0.05</v>
      </c>
      <c r="E21" s="207">
        <v>39</v>
      </c>
      <c r="F21" s="207">
        <v>39</v>
      </c>
      <c r="G21" s="207">
        <v>39</v>
      </c>
      <c r="H21" s="207">
        <v>39</v>
      </c>
      <c r="I21" s="207">
        <v>39</v>
      </c>
      <c r="J21" s="207">
        <v>39</v>
      </c>
      <c r="K21" s="207">
        <v>39</v>
      </c>
      <c r="L21" s="207">
        <v>39</v>
      </c>
      <c r="M21" s="207">
        <v>39</v>
      </c>
      <c r="N21" s="172">
        <v>39</v>
      </c>
      <c r="O21" s="172">
        <v>39</v>
      </c>
      <c r="P21" s="207">
        <v>39</v>
      </c>
      <c r="Q21" s="207">
        <v>39</v>
      </c>
      <c r="R21" s="216"/>
    </row>
    <row r="22" spans="1:18" ht="15.75" x14ac:dyDescent="0.25">
      <c r="A22" s="46"/>
      <c r="B22" s="396" t="s">
        <v>355</v>
      </c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7"/>
      <c r="P22" s="397"/>
      <c r="Q22" s="397"/>
      <c r="R22" s="397"/>
    </row>
    <row r="23" spans="1:18" ht="15.75" x14ac:dyDescent="0.25">
      <c r="A23" s="46"/>
      <c r="B23" s="398" t="s">
        <v>264</v>
      </c>
      <c r="C23" s="397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</row>
    <row r="24" spans="1:18" ht="45.75" customHeight="1" x14ac:dyDescent="0.25">
      <c r="A24" s="80"/>
      <c r="B24" s="208" t="s">
        <v>356</v>
      </c>
      <c r="C24" s="247" t="s">
        <v>55</v>
      </c>
      <c r="D24" s="249"/>
      <c r="E24" s="247">
        <v>4</v>
      </c>
      <c r="F24" s="247">
        <v>3</v>
      </c>
      <c r="G24" s="247">
        <v>7</v>
      </c>
      <c r="H24" s="247">
        <v>2</v>
      </c>
      <c r="I24" s="247">
        <v>0</v>
      </c>
      <c r="J24" s="247">
        <v>2</v>
      </c>
      <c r="K24" s="247">
        <v>0</v>
      </c>
      <c r="L24" s="247">
        <v>2</v>
      </c>
      <c r="M24" s="247">
        <v>2</v>
      </c>
      <c r="N24" s="247">
        <v>2</v>
      </c>
      <c r="O24" s="247">
        <v>4</v>
      </c>
      <c r="P24" s="247">
        <v>2</v>
      </c>
      <c r="Q24" s="247">
        <v>2</v>
      </c>
      <c r="R24" s="209"/>
    </row>
    <row r="25" spans="1:18" ht="15.75" x14ac:dyDescent="0.25">
      <c r="A25" s="46"/>
      <c r="B25" s="48" t="s">
        <v>103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48"/>
    </row>
    <row r="26" spans="1:18" ht="47.25" x14ac:dyDescent="0.25">
      <c r="A26" s="47">
        <v>9</v>
      </c>
      <c r="B26" s="56" t="s">
        <v>265</v>
      </c>
      <c r="C26" s="103" t="s">
        <v>53</v>
      </c>
      <c r="D26" s="172">
        <v>0.2</v>
      </c>
      <c r="E26" s="172">
        <v>4</v>
      </c>
      <c r="F26" s="172">
        <v>8.1999999999999993</v>
      </c>
      <c r="G26" s="172">
        <v>6.5</v>
      </c>
      <c r="H26" s="172">
        <v>8.1</v>
      </c>
      <c r="I26" s="172">
        <v>0</v>
      </c>
      <c r="J26" s="172">
        <v>8.1</v>
      </c>
      <c r="K26" s="172">
        <v>0</v>
      </c>
      <c r="L26" s="172">
        <v>8.1</v>
      </c>
      <c r="M26" s="172">
        <v>3.4</v>
      </c>
      <c r="N26" s="172">
        <v>8.1</v>
      </c>
      <c r="O26" s="172">
        <v>4.55</v>
      </c>
      <c r="P26" s="172">
        <v>4.5</v>
      </c>
      <c r="Q26" s="172">
        <v>4.5</v>
      </c>
      <c r="R26" s="48"/>
    </row>
  </sheetData>
  <mergeCells count="25">
    <mergeCell ref="A1:R1"/>
    <mergeCell ref="A2:A4"/>
    <mergeCell ref="B2:B4"/>
    <mergeCell ref="C2:C4"/>
    <mergeCell ref="D2:D4"/>
    <mergeCell ref="E2:G2"/>
    <mergeCell ref="H2:O2"/>
    <mergeCell ref="P2:Q2"/>
    <mergeCell ref="R2:R4"/>
    <mergeCell ref="B22:R22"/>
    <mergeCell ref="B23:R23"/>
    <mergeCell ref="Q3:Q4"/>
    <mergeCell ref="B5:R5"/>
    <mergeCell ref="B11:R11"/>
    <mergeCell ref="B13:R13"/>
    <mergeCell ref="B15:R15"/>
    <mergeCell ref="B16:R16"/>
    <mergeCell ref="F3:G3"/>
    <mergeCell ref="H3:I3"/>
    <mergeCell ref="J3:K3"/>
    <mergeCell ref="L3:M3"/>
    <mergeCell ref="N3:O3"/>
    <mergeCell ref="P3:P4"/>
    <mergeCell ref="B7:R7"/>
    <mergeCell ref="B8:R8"/>
  </mergeCells>
  <pageMargins left="0.59055118110236227" right="0.59055118110236227" top="0.59055118110236227" bottom="0.59055118110236227" header="0.31496062992125984" footer="0.31496062992125984"/>
  <pageSetup paperSize="9" scale="70" fitToHeight="0" orientation="landscape" r:id="rId1"/>
  <rowBreaks count="1" manualBreakCount="1">
    <brk id="1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32</vt:i4>
      </vt:variant>
    </vt:vector>
  </HeadingPairs>
  <TitlesOfParts>
    <vt:vector size="50" baseType="lpstr">
      <vt:lpstr>УСЗН</vt:lpstr>
      <vt:lpstr>культура</vt:lpstr>
      <vt:lpstr>Землеустройство</vt:lpstr>
      <vt:lpstr>образование</vt:lpstr>
      <vt:lpstr>молодёжь</vt:lpstr>
      <vt:lpstr>Физкультура</vt:lpstr>
      <vt:lpstr>КУМИ</vt:lpstr>
      <vt:lpstr>финансовое управление</vt:lpstr>
      <vt:lpstr>Транспорт</vt:lpstr>
      <vt:lpstr>жизнедеятельность</vt:lpstr>
      <vt:lpstr>реформирование</vt:lpstr>
      <vt:lpstr>благоустройство</vt:lpstr>
      <vt:lpstr>Архив</vt:lpstr>
      <vt:lpstr>предпринимательство</vt:lpstr>
      <vt:lpstr>информационное общество</vt:lpstr>
      <vt:lpstr>обеспечение жильем</vt:lpstr>
      <vt:lpstr>усзн исп</vt:lpstr>
      <vt:lpstr>Землеустройство исп</vt:lpstr>
      <vt:lpstr>жизнедеятельность!Заголовки_для_печати</vt:lpstr>
      <vt:lpstr>Землеустройство!Заголовки_для_печати</vt:lpstr>
      <vt:lpstr>'Землеустройство исп'!Заголовки_для_печати</vt:lpstr>
      <vt:lpstr>'информационное общество'!Заголовки_для_печати</vt:lpstr>
      <vt:lpstr>культура!Заголовки_для_печати</vt:lpstr>
      <vt:lpstr>КУМИ!Заголовки_для_печати</vt:lpstr>
      <vt:lpstr>молодёжь!Заголовки_для_печати</vt:lpstr>
      <vt:lpstr>'обеспечение жильем'!Заголовки_для_печати</vt:lpstr>
      <vt:lpstr>образование!Заголовки_для_печати</vt:lpstr>
      <vt:lpstr>предпринимательство!Заголовки_для_печати</vt:lpstr>
      <vt:lpstr>реформирование!Заголовки_для_печати</vt:lpstr>
      <vt:lpstr>Транспорт!Заголовки_для_печати</vt:lpstr>
      <vt:lpstr>УСЗН!Заголовки_для_печати</vt:lpstr>
      <vt:lpstr>'усзн исп'!Заголовки_для_печати</vt:lpstr>
      <vt:lpstr>Физкультура!Заголовки_для_печати</vt:lpstr>
      <vt:lpstr>'финансовое управление'!Заголовки_для_печати</vt:lpstr>
      <vt:lpstr>Архив!Область_печати</vt:lpstr>
      <vt:lpstr>Землеустройство!Область_печати</vt:lpstr>
      <vt:lpstr>'Землеустройство исп'!Область_печати</vt:lpstr>
      <vt:lpstr>'информационное общество'!Область_печати</vt:lpstr>
      <vt:lpstr>культура!Область_печати</vt:lpstr>
      <vt:lpstr>КУМИ!Область_печати</vt:lpstr>
      <vt:lpstr>молодёжь!Область_печати</vt:lpstr>
      <vt:lpstr>'обеспечение жильем'!Область_печати</vt:lpstr>
      <vt:lpstr>образование!Область_печати</vt:lpstr>
      <vt:lpstr>предпринимательство!Область_печати</vt:lpstr>
      <vt:lpstr>реформирование!Область_печати</vt:lpstr>
      <vt:lpstr>Транспорт!Область_печати</vt:lpstr>
      <vt:lpstr>УСЗН!Область_печати</vt:lpstr>
      <vt:lpstr>'усзн исп'!Область_печати</vt:lpstr>
      <vt:lpstr>Физкультура!Область_печати</vt:lpstr>
      <vt:lpstr>'финансовое управление'!Область_печати</vt:lpstr>
    </vt:vector>
  </TitlesOfParts>
  <Company>Соцзащита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ляшкова</dc:creator>
  <cp:lastModifiedBy>Mz1</cp:lastModifiedBy>
  <cp:lastPrinted>2017-03-29T08:27:53Z</cp:lastPrinted>
  <dcterms:created xsi:type="dcterms:W3CDTF">2014-02-10T05:55:56Z</dcterms:created>
  <dcterms:modified xsi:type="dcterms:W3CDTF">2017-03-29T08:30:49Z</dcterms:modified>
</cp:coreProperties>
</file>