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0"/>
  </bookViews>
  <sheets>
    <sheet name="5-30" sheetId="1" r:id="rId1"/>
    <sheet name="7-00" sheetId="2" r:id="rId2"/>
    <sheet name="6-00" sheetId="3" r:id="rId3"/>
    <sheet name="6-30" sheetId="4" r:id="rId4"/>
  </sheets>
  <definedNames>
    <definedName name="_xlnm.Print_Area" localSheetId="0">'5-30'!$A$1:$L$72</definedName>
    <definedName name="_xlnm.Print_Area" localSheetId="2">'6-00'!$A$1:$L$77</definedName>
    <definedName name="_xlnm.Print_Area" localSheetId="3">'6-30'!$A$1:$L$76</definedName>
  </definedNames>
  <calcPr fullCalcOnLoad="1"/>
</workbook>
</file>

<file path=xl/sharedStrings.xml><?xml version="1.0" encoding="utf-8"?>
<sst xmlns="http://schemas.openxmlformats.org/spreadsheetml/2006/main" count="279" uniqueCount="71">
  <si>
    <t>УТВЕРЖДАЮ</t>
  </si>
  <si>
    <t>И.о. Директора МКУ "Управление городского хозяйства"</t>
  </si>
  <si>
    <t>___________В.В.Гаврилов</t>
  </si>
  <si>
    <t>"___" _____________2024г.</t>
  </si>
  <si>
    <t xml:space="preserve">ГРАФИК ДВИЖЕНИЯ АВТОБУСА ПО МАРШРУТУ №103 </t>
  </si>
  <si>
    <t>Минусинск - ж/д станция - пос. Зеленый Бор</t>
  </si>
  <si>
    <t>время прохождения автобуса по остановкам</t>
  </si>
  <si>
    <t>№</t>
  </si>
  <si>
    <t>Наименование 
остановок</t>
  </si>
  <si>
    <t>Автовокзал</t>
  </si>
  <si>
    <t>Островская</t>
  </si>
  <si>
    <t>Ст.рынок</t>
  </si>
  <si>
    <t>Пл.Ленина</t>
  </si>
  <si>
    <t>Поликлиника №1</t>
  </si>
  <si>
    <t>Типография</t>
  </si>
  <si>
    <t>Турбаза Саяны</t>
  </si>
  <si>
    <t>Пл.Победы</t>
  </si>
  <si>
    <t>маг.Енисей</t>
  </si>
  <si>
    <t>Торг.центр</t>
  </si>
  <si>
    <t>Тимирязева</t>
  </si>
  <si>
    <t>Ателье "Зима"</t>
  </si>
  <si>
    <t>Опытное поле</t>
  </si>
  <si>
    <t>маг.Жигули</t>
  </si>
  <si>
    <t>Юбилейная</t>
  </si>
  <si>
    <t>Кольцо</t>
  </si>
  <si>
    <t>мкрн.Восточный</t>
  </si>
  <si>
    <t>Ярославская</t>
  </si>
  <si>
    <t>мкрн.Береговой</t>
  </si>
  <si>
    <t>Топольки-1</t>
  </si>
  <si>
    <t>Дачи-1</t>
  </si>
  <si>
    <t>Дачи-2</t>
  </si>
  <si>
    <t>Дачи-3</t>
  </si>
  <si>
    <t>ж/д вокзал</t>
  </si>
  <si>
    <t>пос. Зеленый Бор</t>
  </si>
  <si>
    <t>Дачи "Кедр"</t>
  </si>
  <si>
    <t>Поселковая</t>
  </si>
  <si>
    <t>Берег Енисея</t>
  </si>
  <si>
    <t>Стройкомплект</t>
  </si>
  <si>
    <t>пос.Зеленый Бор</t>
  </si>
  <si>
    <t>ССК</t>
  </si>
  <si>
    <t>Романтики</t>
  </si>
  <si>
    <t>Музей</t>
  </si>
  <si>
    <t>Гоголя</t>
  </si>
  <si>
    <t>Кравченко</t>
  </si>
  <si>
    <t>Дет.сад №9</t>
  </si>
  <si>
    <t>Начало работы в 5,30 с Автовокзала</t>
  </si>
  <si>
    <t>Количество рейсов на маршруте 12</t>
  </si>
  <si>
    <t>Окончание работы 20,10 с Автовокзала</t>
  </si>
  <si>
    <t>Протяженность маршрута 16,5 км</t>
  </si>
  <si>
    <t>Время на один оборотный рейс 1 час 30 минут</t>
  </si>
  <si>
    <t>Количество рейсов на маршруте 2</t>
  </si>
  <si>
    <t>Время на один оборотный рейс 2 часа 00 минут</t>
  </si>
  <si>
    <t>Протяженность маршрута 30,6 км</t>
  </si>
  <si>
    <t>Общий пробег 259,2 км</t>
  </si>
  <si>
    <t>Начало работы в 7-00 с Автовокзала</t>
  </si>
  <si>
    <t>Количество рейсов на маршруте 1</t>
  </si>
  <si>
    <t>Окончание работы 7-40 с Автовокзала</t>
  </si>
  <si>
    <t>Время на один оборотный рейс 40 минут</t>
  </si>
  <si>
    <t>Общий пробег  16,5 км</t>
  </si>
  <si>
    <t>Пос. Зеленый Бор</t>
  </si>
  <si>
    <t>пос.Зеленый бор</t>
  </si>
  <si>
    <t>Начало работы в 6-00 с Автовокзала</t>
  </si>
  <si>
    <t>Окончание работы 22,00 с Автовокзала</t>
  </si>
  <si>
    <t>Количество рейсов на маршруте 4</t>
  </si>
  <si>
    <t>Общий пробег 320,4 км</t>
  </si>
  <si>
    <t xml:space="preserve">Берег Енисея </t>
  </si>
  <si>
    <t xml:space="preserve">Стройкомплект </t>
  </si>
  <si>
    <t>Начало работы в 6,30 с Автовокзала</t>
  </si>
  <si>
    <t>Количество рейсов на маршруте 10</t>
  </si>
  <si>
    <t>Окончание работы 21,00 с Автовокзала</t>
  </si>
  <si>
    <t>Общий пробег 287,4 км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</si>
</sst>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0" xfId="0" applyFill="1" applyAlignment="1">
      <alignment/>
    </xf>
    <xf numFmtId="164" fontId="0" fillId="0" borderId="2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/>
    </xf>
    <xf numFmtId="164" fontId="0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view="pageBreakPreview" zoomScale="130" zoomScaleNormal="85" zoomScaleSheetLayoutView="130" workbookViewId="0" topLeftCell="A1">
      <selection activeCell="J62" sqref="J62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4" width="7.57421875" style="1" customWidth="1"/>
    <col min="5" max="5" width="7.7109375" style="1" customWidth="1"/>
    <col min="6" max="6" width="8.421875" style="1" customWidth="1"/>
    <col min="7" max="7" width="8.00390625" style="1" customWidth="1"/>
    <col min="8" max="8" width="9.7109375" style="1" customWidth="1"/>
    <col min="9" max="9" width="10.710937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9" ht="17.25" customHeight="1">
      <c r="A1" s="2"/>
      <c r="B1" s="2"/>
      <c r="H1" s="3" t="s">
        <v>0</v>
      </c>
      <c r="I1" s="3"/>
    </row>
    <row r="2" spans="1:11" ht="45.75" customHeight="1">
      <c r="A2" s="2"/>
      <c r="B2" s="2"/>
      <c r="H2" s="4" t="s">
        <v>1</v>
      </c>
      <c r="I2" s="4"/>
      <c r="J2" s="4"/>
      <c r="K2" s="4"/>
    </row>
    <row r="3" spans="1:11" ht="12.75">
      <c r="A3" s="2"/>
      <c r="B3" s="2"/>
      <c r="H3" s="5" t="s">
        <v>2</v>
      </c>
      <c r="I3" s="5"/>
      <c r="J3" s="5"/>
      <c r="K3" s="5"/>
    </row>
    <row r="4" spans="1:9" ht="12.75">
      <c r="A4" s="2"/>
      <c r="B4" s="6"/>
      <c r="I4" s="2"/>
    </row>
    <row r="5" spans="1:9" ht="12.75">
      <c r="A5" s="2"/>
      <c r="B5" s="2"/>
      <c r="H5" s="2" t="s">
        <v>3</v>
      </c>
      <c r="I5" s="2"/>
    </row>
    <row r="6" spans="1:2" ht="12.75">
      <c r="A6" s="2"/>
      <c r="B6" s="2"/>
    </row>
    <row r="7" spans="1:11" ht="12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9" ht="12.75" customHeight="1">
      <c r="A10" s="9" t="s">
        <v>7</v>
      </c>
      <c r="B10" s="10" t="s">
        <v>8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ht="12.75">
      <c r="A11" s="9"/>
      <c r="B11" s="10"/>
      <c r="C11" s="9"/>
      <c r="D11" s="9"/>
      <c r="E11" s="9"/>
      <c r="F11" s="9"/>
      <c r="G11" s="9"/>
      <c r="H11" s="9"/>
      <c r="I11" s="9"/>
    </row>
    <row r="12" spans="1:9" ht="12.75">
      <c r="A12" s="11">
        <v>1</v>
      </c>
      <c r="B12" s="12" t="s">
        <v>9</v>
      </c>
      <c r="C12" s="13">
        <v>5.3</v>
      </c>
      <c r="D12" s="14">
        <v>7.15</v>
      </c>
      <c r="E12" s="13">
        <f>D12+2</f>
        <v>9.15</v>
      </c>
      <c r="F12" s="13">
        <f>E12+1.85</f>
        <v>11</v>
      </c>
      <c r="G12" s="13">
        <f>E12+3.3</f>
        <v>12.45</v>
      </c>
      <c r="H12" s="13">
        <f>F12+6</f>
        <v>17</v>
      </c>
      <c r="I12" s="13">
        <f>H12+1.4</f>
        <v>18.4</v>
      </c>
    </row>
    <row r="13" spans="1:9" ht="12.75">
      <c r="A13" s="11">
        <v>2</v>
      </c>
      <c r="B13" s="12" t="s">
        <v>10</v>
      </c>
      <c r="C13" s="13">
        <v>5.32</v>
      </c>
      <c r="D13" s="14">
        <v>7.17</v>
      </c>
      <c r="E13" s="13">
        <f aca="true" t="shared" si="0" ref="E13:E35">D13+2</f>
        <v>9.17</v>
      </c>
      <c r="F13" s="13">
        <f aca="true" t="shared" si="1" ref="F13:F35">E13+1.85</f>
        <v>11.02</v>
      </c>
      <c r="G13" s="13">
        <f aca="true" t="shared" si="2" ref="G13:G20">E13+3.3</f>
        <v>12.469999999999999</v>
      </c>
      <c r="H13" s="13">
        <f aca="true" t="shared" si="3" ref="H13:H35">F13+6</f>
        <v>17.02</v>
      </c>
      <c r="I13" s="13">
        <f aca="true" t="shared" si="4" ref="I13:I23">H13+1.4</f>
        <v>18.419999999999998</v>
      </c>
    </row>
    <row r="14" spans="1:9" ht="12.75">
      <c r="A14" s="11">
        <v>3</v>
      </c>
      <c r="B14" s="12" t="s">
        <v>11</v>
      </c>
      <c r="C14" s="13">
        <v>5.33</v>
      </c>
      <c r="D14" s="14">
        <v>7.18</v>
      </c>
      <c r="E14" s="13">
        <f t="shared" si="0"/>
        <v>9.18</v>
      </c>
      <c r="F14" s="13">
        <f t="shared" si="1"/>
        <v>11.03</v>
      </c>
      <c r="G14" s="13">
        <f t="shared" si="2"/>
        <v>12.48</v>
      </c>
      <c r="H14" s="13">
        <f t="shared" si="3"/>
        <v>17.03</v>
      </c>
      <c r="I14" s="13">
        <f t="shared" si="4"/>
        <v>18.43</v>
      </c>
    </row>
    <row r="15" spans="1:9" ht="12.75">
      <c r="A15" s="11">
        <v>4</v>
      </c>
      <c r="B15" s="12" t="s">
        <v>12</v>
      </c>
      <c r="C15" s="13">
        <v>5.35</v>
      </c>
      <c r="D15" s="14">
        <v>7.19</v>
      </c>
      <c r="E15" s="13">
        <f t="shared" si="0"/>
        <v>9.190000000000001</v>
      </c>
      <c r="F15" s="13">
        <f t="shared" si="1"/>
        <v>11.040000000000001</v>
      </c>
      <c r="G15" s="13">
        <f t="shared" si="2"/>
        <v>12.490000000000002</v>
      </c>
      <c r="H15" s="13">
        <f t="shared" si="3"/>
        <v>17.04</v>
      </c>
      <c r="I15" s="13">
        <f t="shared" si="4"/>
        <v>18.439999999999998</v>
      </c>
    </row>
    <row r="16" spans="1:9" ht="12.75">
      <c r="A16" s="11">
        <v>5</v>
      </c>
      <c r="B16" s="12" t="s">
        <v>13</v>
      </c>
      <c r="C16" s="13">
        <v>5.37</v>
      </c>
      <c r="D16" s="14">
        <v>7.21</v>
      </c>
      <c r="E16" s="13">
        <f t="shared" si="0"/>
        <v>9.21</v>
      </c>
      <c r="F16" s="13">
        <f t="shared" si="1"/>
        <v>11.06</v>
      </c>
      <c r="G16" s="13">
        <f t="shared" si="2"/>
        <v>12.510000000000002</v>
      </c>
      <c r="H16" s="13">
        <f t="shared" si="3"/>
        <v>17.060000000000002</v>
      </c>
      <c r="I16" s="13">
        <f t="shared" si="4"/>
        <v>18.46</v>
      </c>
    </row>
    <row r="17" spans="1:9" ht="12.75">
      <c r="A17" s="11">
        <v>6</v>
      </c>
      <c r="B17" s="12" t="s">
        <v>14</v>
      </c>
      <c r="C17" s="13">
        <v>5.39</v>
      </c>
      <c r="D17" s="14">
        <v>7.23</v>
      </c>
      <c r="E17" s="13">
        <f t="shared" si="0"/>
        <v>9.23</v>
      </c>
      <c r="F17" s="13">
        <f t="shared" si="1"/>
        <v>11.08</v>
      </c>
      <c r="G17" s="13">
        <f t="shared" si="2"/>
        <v>12.530000000000001</v>
      </c>
      <c r="H17" s="13">
        <f t="shared" si="3"/>
        <v>17.08</v>
      </c>
      <c r="I17" s="13">
        <f t="shared" si="4"/>
        <v>18.479999999999997</v>
      </c>
    </row>
    <row r="18" spans="1:9" ht="12.75">
      <c r="A18" s="11">
        <v>7</v>
      </c>
      <c r="B18" s="12" t="s">
        <v>15</v>
      </c>
      <c r="C18" s="13">
        <v>5.41</v>
      </c>
      <c r="D18" s="14">
        <v>7.25</v>
      </c>
      <c r="E18" s="13">
        <f t="shared" si="0"/>
        <v>9.25</v>
      </c>
      <c r="F18" s="13">
        <f t="shared" si="1"/>
        <v>11.1</v>
      </c>
      <c r="G18" s="13">
        <f t="shared" si="2"/>
        <v>12.55</v>
      </c>
      <c r="H18" s="13">
        <f t="shared" si="3"/>
        <v>17.1</v>
      </c>
      <c r="I18" s="13">
        <f t="shared" si="4"/>
        <v>18.5</v>
      </c>
    </row>
    <row r="19" spans="1:9" ht="12.75">
      <c r="A19" s="11">
        <v>8</v>
      </c>
      <c r="B19" s="12" t="s">
        <v>16</v>
      </c>
      <c r="C19" s="13">
        <v>5.43</v>
      </c>
      <c r="D19" s="14">
        <v>7.27</v>
      </c>
      <c r="E19" s="13">
        <f t="shared" si="0"/>
        <v>9.27</v>
      </c>
      <c r="F19" s="13">
        <f t="shared" si="1"/>
        <v>11.12</v>
      </c>
      <c r="G19" s="13">
        <f t="shared" si="2"/>
        <v>12.57</v>
      </c>
      <c r="H19" s="13">
        <f t="shared" si="3"/>
        <v>17.119999999999997</v>
      </c>
      <c r="I19" s="13">
        <f t="shared" si="4"/>
        <v>18.519999999999996</v>
      </c>
    </row>
    <row r="20" spans="1:9" ht="12.75">
      <c r="A20" s="11">
        <v>9</v>
      </c>
      <c r="B20" s="12" t="s">
        <v>17</v>
      </c>
      <c r="C20" s="13">
        <v>5.44</v>
      </c>
      <c r="D20" s="14">
        <v>7.29</v>
      </c>
      <c r="E20" s="13">
        <f t="shared" si="0"/>
        <v>9.29</v>
      </c>
      <c r="F20" s="13">
        <f t="shared" si="1"/>
        <v>11.139999999999999</v>
      </c>
      <c r="G20" s="13">
        <f t="shared" si="2"/>
        <v>12.59</v>
      </c>
      <c r="H20" s="13">
        <f t="shared" si="3"/>
        <v>17.14</v>
      </c>
      <c r="I20" s="13">
        <f t="shared" si="4"/>
        <v>18.54</v>
      </c>
    </row>
    <row r="21" spans="1:9" ht="12.75">
      <c r="A21" s="11">
        <v>10</v>
      </c>
      <c r="B21" s="12" t="s">
        <v>18</v>
      </c>
      <c r="C21" s="13">
        <v>5.45</v>
      </c>
      <c r="D21" s="14">
        <v>7.31</v>
      </c>
      <c r="E21" s="13">
        <f t="shared" si="0"/>
        <v>9.309999999999999</v>
      </c>
      <c r="F21" s="13">
        <f t="shared" si="1"/>
        <v>11.159999999999998</v>
      </c>
      <c r="G21" s="13">
        <f>E21+3.7</f>
        <v>13.009999999999998</v>
      </c>
      <c r="H21" s="13">
        <f t="shared" si="3"/>
        <v>17.159999999999997</v>
      </c>
      <c r="I21" s="13">
        <f t="shared" si="4"/>
        <v>18.559999999999995</v>
      </c>
    </row>
    <row r="22" spans="1:9" ht="12.75">
      <c r="A22" s="11">
        <v>11</v>
      </c>
      <c r="B22" s="12" t="s">
        <v>19</v>
      </c>
      <c r="C22" s="13">
        <v>5.46</v>
      </c>
      <c r="D22" s="14">
        <v>7.32</v>
      </c>
      <c r="E22" s="13">
        <f t="shared" si="0"/>
        <v>9.32</v>
      </c>
      <c r="F22" s="13">
        <f t="shared" si="1"/>
        <v>11.17</v>
      </c>
      <c r="G22" s="13">
        <f>E22+3.7</f>
        <v>13.02</v>
      </c>
      <c r="H22" s="13">
        <f t="shared" si="3"/>
        <v>17.17</v>
      </c>
      <c r="I22" s="13">
        <f t="shared" si="4"/>
        <v>18.57</v>
      </c>
    </row>
    <row r="23" spans="1:9" ht="12.75">
      <c r="A23" s="11">
        <v>12</v>
      </c>
      <c r="B23" s="12" t="s">
        <v>20</v>
      </c>
      <c r="C23" s="13">
        <v>5.47</v>
      </c>
      <c r="D23" s="14">
        <v>7.34</v>
      </c>
      <c r="E23" s="13">
        <f t="shared" si="0"/>
        <v>9.34</v>
      </c>
      <c r="F23" s="13">
        <f t="shared" si="1"/>
        <v>11.19</v>
      </c>
      <c r="G23" s="13">
        <f>E23+3.7</f>
        <v>13.04</v>
      </c>
      <c r="H23" s="13">
        <f t="shared" si="3"/>
        <v>17.189999999999998</v>
      </c>
      <c r="I23" s="13">
        <f t="shared" si="4"/>
        <v>18.589999999999996</v>
      </c>
    </row>
    <row r="24" spans="1:9" ht="12.75">
      <c r="A24" s="11">
        <v>13</v>
      </c>
      <c r="B24" s="12" t="s">
        <v>21</v>
      </c>
      <c r="C24" s="13">
        <v>5.5</v>
      </c>
      <c r="D24" s="14">
        <v>7.35</v>
      </c>
      <c r="E24" s="13">
        <f t="shared" si="0"/>
        <v>9.35</v>
      </c>
      <c r="F24" s="13">
        <f t="shared" si="1"/>
        <v>11.2</v>
      </c>
      <c r="G24" s="13">
        <f>E24+3.7</f>
        <v>13.05</v>
      </c>
      <c r="H24" s="13">
        <f t="shared" si="3"/>
        <v>17.2</v>
      </c>
      <c r="I24" s="13">
        <f>H24+1.8</f>
        <v>19</v>
      </c>
    </row>
    <row r="25" spans="1:9" ht="12.75">
      <c r="A25" s="11">
        <v>14</v>
      </c>
      <c r="B25" s="12" t="s">
        <v>22</v>
      </c>
      <c r="C25" s="13">
        <v>5.51</v>
      </c>
      <c r="D25" s="14">
        <v>7.39</v>
      </c>
      <c r="E25" s="13">
        <f t="shared" si="0"/>
        <v>9.39</v>
      </c>
      <c r="F25" s="13">
        <f t="shared" si="1"/>
        <v>11.24</v>
      </c>
      <c r="G25" s="13">
        <f>E25+3.7</f>
        <v>13.09</v>
      </c>
      <c r="H25" s="13">
        <f t="shared" si="3"/>
        <v>17.240000000000002</v>
      </c>
      <c r="I25" s="13">
        <f aca="true" t="shared" si="5" ref="I25:I35">H25+1.8</f>
        <v>19.040000000000003</v>
      </c>
    </row>
    <row r="26" spans="1:9" ht="12.75">
      <c r="A26" s="11">
        <v>15</v>
      </c>
      <c r="B26" s="12" t="s">
        <v>23</v>
      </c>
      <c r="C26" s="13">
        <v>5.53</v>
      </c>
      <c r="D26" s="14">
        <v>7.4</v>
      </c>
      <c r="E26" s="13">
        <f t="shared" si="0"/>
        <v>9.4</v>
      </c>
      <c r="F26" s="13">
        <f t="shared" si="1"/>
        <v>11.25</v>
      </c>
      <c r="G26" s="13">
        <f>E26+3.7</f>
        <v>13.100000000000001</v>
      </c>
      <c r="H26" s="13">
        <f t="shared" si="3"/>
        <v>17.25</v>
      </c>
      <c r="I26" s="13">
        <f t="shared" si="5"/>
        <v>19.05</v>
      </c>
    </row>
    <row r="27" spans="1:9" ht="12.75">
      <c r="A27" s="11">
        <v>16</v>
      </c>
      <c r="B27" s="12" t="s">
        <v>24</v>
      </c>
      <c r="C27" s="13">
        <v>5.55</v>
      </c>
      <c r="D27" s="14">
        <v>7.42</v>
      </c>
      <c r="E27" s="13">
        <f t="shared" si="0"/>
        <v>9.42</v>
      </c>
      <c r="F27" s="13">
        <f t="shared" si="1"/>
        <v>11.27</v>
      </c>
      <c r="G27" s="15"/>
      <c r="H27" s="13">
        <f t="shared" si="3"/>
        <v>17.27</v>
      </c>
      <c r="I27" s="13">
        <f t="shared" si="5"/>
        <v>19.07</v>
      </c>
    </row>
    <row r="28" spans="1:9" ht="12.75">
      <c r="A28" s="11">
        <v>17</v>
      </c>
      <c r="B28" s="12" t="s">
        <v>25</v>
      </c>
      <c r="C28" s="13">
        <v>5.57</v>
      </c>
      <c r="D28" s="14">
        <v>7.44</v>
      </c>
      <c r="E28" s="13">
        <f t="shared" si="0"/>
        <v>9.440000000000001</v>
      </c>
      <c r="F28" s="13">
        <f t="shared" si="1"/>
        <v>11.290000000000001</v>
      </c>
      <c r="G28" s="15"/>
      <c r="H28" s="13">
        <f t="shared" si="3"/>
        <v>17.29</v>
      </c>
      <c r="I28" s="13">
        <f t="shared" si="5"/>
        <v>19.09</v>
      </c>
    </row>
    <row r="29" spans="1:9" ht="12.75">
      <c r="A29" s="11">
        <v>18</v>
      </c>
      <c r="B29" s="12" t="s">
        <v>26</v>
      </c>
      <c r="C29" s="13">
        <v>5.58</v>
      </c>
      <c r="D29" s="14">
        <v>7.46</v>
      </c>
      <c r="E29" s="13">
        <f t="shared" si="0"/>
        <v>9.46</v>
      </c>
      <c r="F29" s="13">
        <f t="shared" si="1"/>
        <v>11.31</v>
      </c>
      <c r="G29" s="15"/>
      <c r="H29" s="13">
        <f t="shared" si="3"/>
        <v>17.310000000000002</v>
      </c>
      <c r="I29" s="13">
        <f t="shared" si="5"/>
        <v>19.110000000000003</v>
      </c>
    </row>
    <row r="30" spans="1:9" ht="12.75">
      <c r="A30" s="11">
        <v>19</v>
      </c>
      <c r="B30" s="12" t="s">
        <v>27</v>
      </c>
      <c r="C30" s="13">
        <v>6</v>
      </c>
      <c r="D30" s="14">
        <v>7.47</v>
      </c>
      <c r="E30" s="13">
        <f t="shared" si="0"/>
        <v>9.469999999999999</v>
      </c>
      <c r="F30" s="13">
        <f t="shared" si="1"/>
        <v>11.319999999999999</v>
      </c>
      <c r="G30" s="15"/>
      <c r="H30" s="13">
        <f t="shared" si="3"/>
        <v>17.32</v>
      </c>
      <c r="I30" s="13">
        <f t="shared" si="5"/>
        <v>19.12</v>
      </c>
    </row>
    <row r="31" spans="1:9" ht="12.75">
      <c r="A31" s="11">
        <v>20</v>
      </c>
      <c r="B31" s="12" t="s">
        <v>28</v>
      </c>
      <c r="C31" s="13">
        <v>6.03</v>
      </c>
      <c r="D31" s="14">
        <v>7.49</v>
      </c>
      <c r="E31" s="13">
        <f t="shared" si="0"/>
        <v>9.49</v>
      </c>
      <c r="F31" s="13">
        <f t="shared" si="1"/>
        <v>11.34</v>
      </c>
      <c r="G31" s="15"/>
      <c r="H31" s="13">
        <f t="shared" si="3"/>
        <v>17.34</v>
      </c>
      <c r="I31" s="13">
        <f t="shared" si="5"/>
        <v>19.14</v>
      </c>
    </row>
    <row r="32" spans="1:9" ht="12.75">
      <c r="A32" s="11">
        <v>21</v>
      </c>
      <c r="B32" s="12" t="s">
        <v>29</v>
      </c>
      <c r="C32" s="13">
        <v>6.04</v>
      </c>
      <c r="D32" s="14">
        <v>7.5</v>
      </c>
      <c r="E32" s="13">
        <f t="shared" si="0"/>
        <v>9.5</v>
      </c>
      <c r="F32" s="13">
        <f t="shared" si="1"/>
        <v>11.35</v>
      </c>
      <c r="G32" s="15"/>
      <c r="H32" s="13">
        <f t="shared" si="3"/>
        <v>17.35</v>
      </c>
      <c r="I32" s="13">
        <f t="shared" si="5"/>
        <v>19.150000000000002</v>
      </c>
    </row>
    <row r="33" spans="1:9" ht="12.75">
      <c r="A33" s="11">
        <v>22</v>
      </c>
      <c r="B33" s="12" t="s">
        <v>30</v>
      </c>
      <c r="C33" s="13">
        <v>6.05</v>
      </c>
      <c r="D33" s="14">
        <v>7.52</v>
      </c>
      <c r="E33" s="13">
        <f t="shared" si="0"/>
        <v>9.52</v>
      </c>
      <c r="F33" s="13">
        <f t="shared" si="1"/>
        <v>11.37</v>
      </c>
      <c r="G33" s="15"/>
      <c r="H33" s="13">
        <f t="shared" si="3"/>
        <v>17.369999999999997</v>
      </c>
      <c r="I33" s="13">
        <f t="shared" si="5"/>
        <v>19.169999999999998</v>
      </c>
    </row>
    <row r="34" spans="1:9" ht="12.75">
      <c r="A34" s="11">
        <v>23</v>
      </c>
      <c r="B34" s="12" t="s">
        <v>31</v>
      </c>
      <c r="C34" s="13">
        <v>6.08</v>
      </c>
      <c r="D34" s="14">
        <v>7.53</v>
      </c>
      <c r="E34" s="13">
        <f t="shared" si="0"/>
        <v>9.530000000000001</v>
      </c>
      <c r="F34" s="13">
        <f t="shared" si="1"/>
        <v>11.38</v>
      </c>
      <c r="G34" s="15"/>
      <c r="H34" s="13">
        <f t="shared" si="3"/>
        <v>17.380000000000003</v>
      </c>
      <c r="I34" s="13">
        <f t="shared" si="5"/>
        <v>19.180000000000003</v>
      </c>
    </row>
    <row r="35" spans="1:9" ht="12.75">
      <c r="A35" s="11">
        <v>24</v>
      </c>
      <c r="B35" s="12" t="s">
        <v>32</v>
      </c>
      <c r="C35" s="13">
        <v>6.1</v>
      </c>
      <c r="D35" s="14">
        <v>7.55</v>
      </c>
      <c r="E35" s="13">
        <f t="shared" si="0"/>
        <v>9.55</v>
      </c>
      <c r="F35" s="13">
        <f t="shared" si="1"/>
        <v>11.4</v>
      </c>
      <c r="G35" s="15"/>
      <c r="H35" s="13">
        <f t="shared" si="3"/>
        <v>17.4</v>
      </c>
      <c r="I35" s="13">
        <f t="shared" si="5"/>
        <v>19.2</v>
      </c>
    </row>
    <row r="36" spans="1:9" ht="12.75">
      <c r="A36" s="11">
        <v>25</v>
      </c>
      <c r="B36" s="12" t="s">
        <v>33</v>
      </c>
      <c r="C36" s="15"/>
      <c r="D36" s="16"/>
      <c r="E36" s="15"/>
      <c r="F36" s="15"/>
      <c r="G36" s="17">
        <v>13.35</v>
      </c>
      <c r="H36" s="15"/>
      <c r="I36" s="15"/>
    </row>
    <row r="37" spans="1:9" ht="12.75">
      <c r="A37" s="11">
        <v>26</v>
      </c>
      <c r="B37" s="12" t="s">
        <v>34</v>
      </c>
      <c r="C37" s="15"/>
      <c r="D37" s="15"/>
      <c r="E37" s="15"/>
      <c r="F37" s="15"/>
      <c r="G37" s="17">
        <v>13.38</v>
      </c>
      <c r="H37" s="15"/>
      <c r="I37" s="15"/>
    </row>
    <row r="38" spans="1:9" ht="12.75">
      <c r="A38" s="11">
        <v>27</v>
      </c>
      <c r="B38" s="12" t="s">
        <v>35</v>
      </c>
      <c r="C38" s="15"/>
      <c r="D38" s="15"/>
      <c r="E38" s="15"/>
      <c r="F38" s="15"/>
      <c r="G38" s="17">
        <v>13.4</v>
      </c>
      <c r="H38" s="15"/>
      <c r="I38" s="15"/>
    </row>
    <row r="39" spans="1:9" ht="12.75">
      <c r="A39" s="11">
        <v>28</v>
      </c>
      <c r="B39" s="12" t="s">
        <v>36</v>
      </c>
      <c r="C39" s="15"/>
      <c r="D39" s="15"/>
      <c r="E39" s="15"/>
      <c r="F39" s="15"/>
      <c r="G39" s="17">
        <v>13.42</v>
      </c>
      <c r="H39" s="15"/>
      <c r="I39" s="15"/>
    </row>
    <row r="40" spans="1:9" ht="12.75">
      <c r="A40" s="11">
        <v>29</v>
      </c>
      <c r="B40" s="12" t="s">
        <v>37</v>
      </c>
      <c r="C40" s="15"/>
      <c r="D40" s="15"/>
      <c r="E40" s="15"/>
      <c r="F40" s="15"/>
      <c r="G40" s="17">
        <v>13.45</v>
      </c>
      <c r="H40" s="15"/>
      <c r="I40" s="15"/>
    </row>
    <row r="41" spans="1:9" ht="12.75">
      <c r="A41" s="11"/>
      <c r="B41" s="12"/>
      <c r="C41" s="15"/>
      <c r="D41" s="15"/>
      <c r="E41" s="15"/>
      <c r="F41" s="15"/>
      <c r="G41" s="18"/>
      <c r="H41" s="15"/>
      <c r="I41" s="15"/>
    </row>
    <row r="42" spans="1:9" ht="12.75">
      <c r="A42" s="11">
        <v>30</v>
      </c>
      <c r="B42" s="12" t="s">
        <v>37</v>
      </c>
      <c r="C42" s="15"/>
      <c r="D42" s="16"/>
      <c r="E42" s="15"/>
      <c r="F42" s="15"/>
      <c r="G42" s="17">
        <v>13.45</v>
      </c>
      <c r="H42" s="15"/>
      <c r="I42" s="15"/>
    </row>
    <row r="43" spans="1:9" ht="12.75">
      <c r="A43" s="11">
        <v>31</v>
      </c>
      <c r="B43" s="12" t="s">
        <v>36</v>
      </c>
      <c r="C43" s="15"/>
      <c r="D43" s="15"/>
      <c r="E43" s="15"/>
      <c r="F43" s="15"/>
      <c r="G43" s="17">
        <v>13.47</v>
      </c>
      <c r="H43" s="15"/>
      <c r="I43" s="15"/>
    </row>
    <row r="44" spans="1:9" ht="12.75">
      <c r="A44" s="11">
        <v>32</v>
      </c>
      <c r="B44" s="12" t="s">
        <v>35</v>
      </c>
      <c r="C44" s="15"/>
      <c r="D44" s="15"/>
      <c r="E44" s="15"/>
      <c r="F44" s="15"/>
      <c r="G44" s="17">
        <v>13.49</v>
      </c>
      <c r="H44" s="15"/>
      <c r="I44" s="15"/>
    </row>
    <row r="45" spans="1:9" ht="12.75">
      <c r="A45" s="11">
        <v>33</v>
      </c>
      <c r="B45" s="12" t="s">
        <v>34</v>
      </c>
      <c r="C45" s="15"/>
      <c r="D45" s="15"/>
      <c r="E45" s="15"/>
      <c r="F45" s="15"/>
      <c r="G45" s="17">
        <v>13.51</v>
      </c>
      <c r="H45" s="15"/>
      <c r="I45" s="15"/>
    </row>
    <row r="46" spans="1:9" ht="12.75">
      <c r="A46" s="11">
        <v>34</v>
      </c>
      <c r="B46" s="12" t="s">
        <v>38</v>
      </c>
      <c r="C46" s="15"/>
      <c r="D46" s="15"/>
      <c r="E46" s="15"/>
      <c r="F46" s="15"/>
      <c r="G46" s="15"/>
      <c r="H46" s="15"/>
      <c r="I46" s="15"/>
    </row>
    <row r="47" spans="1:9" ht="12.75">
      <c r="A47" s="11">
        <v>35</v>
      </c>
      <c r="B47" s="12" t="s">
        <v>32</v>
      </c>
      <c r="C47" s="13">
        <v>6.2</v>
      </c>
      <c r="D47" s="13">
        <f>C47+1.85</f>
        <v>8.05</v>
      </c>
      <c r="E47" s="13">
        <f>D47+2</f>
        <v>10.05</v>
      </c>
      <c r="F47" s="13">
        <f>E47+1.45</f>
        <v>11.5</v>
      </c>
      <c r="G47" s="15"/>
      <c r="H47" s="13">
        <f>F47+6</f>
        <v>17.5</v>
      </c>
      <c r="I47" s="13">
        <f>H47+1.8</f>
        <v>19.3</v>
      </c>
    </row>
    <row r="48" spans="1:9" ht="12.75">
      <c r="A48" s="11">
        <v>36</v>
      </c>
      <c r="B48" s="12" t="s">
        <v>31</v>
      </c>
      <c r="C48" s="13">
        <v>6.22</v>
      </c>
      <c r="D48" s="13">
        <f aca="true" t="shared" si="6" ref="D48:D67">C48+1.85</f>
        <v>8.07</v>
      </c>
      <c r="E48" s="13">
        <f aca="true" t="shared" si="7" ref="E48:E68">D48+2</f>
        <v>10.07</v>
      </c>
      <c r="F48" s="13">
        <f>E48+1.45</f>
        <v>11.52</v>
      </c>
      <c r="G48" s="15"/>
      <c r="H48" s="13">
        <f aca="true" t="shared" si="8" ref="H48:H68">F48+6</f>
        <v>17.52</v>
      </c>
      <c r="I48" s="13">
        <f>H48+1.8</f>
        <v>19.32</v>
      </c>
    </row>
    <row r="49" spans="1:9" ht="12.75">
      <c r="A49" s="11">
        <v>37</v>
      </c>
      <c r="B49" s="12" t="s">
        <v>30</v>
      </c>
      <c r="C49" s="13">
        <v>6.26</v>
      </c>
      <c r="D49" s="13">
        <f t="shared" si="6"/>
        <v>8.11</v>
      </c>
      <c r="E49" s="13">
        <f t="shared" si="7"/>
        <v>10.11</v>
      </c>
      <c r="F49" s="13">
        <f>E49+1.45</f>
        <v>11.559999999999999</v>
      </c>
      <c r="G49" s="15"/>
      <c r="H49" s="13">
        <f t="shared" si="8"/>
        <v>17.56</v>
      </c>
      <c r="I49" s="13">
        <f>H49+1.8</f>
        <v>19.36</v>
      </c>
    </row>
    <row r="50" spans="1:9" ht="12.75">
      <c r="A50" s="11">
        <v>38</v>
      </c>
      <c r="B50" s="12" t="s">
        <v>29</v>
      </c>
      <c r="C50" s="13">
        <v>6.28</v>
      </c>
      <c r="D50" s="13">
        <f t="shared" si="6"/>
        <v>8.13</v>
      </c>
      <c r="E50" s="13">
        <f t="shared" si="7"/>
        <v>10.13</v>
      </c>
      <c r="F50" s="13">
        <f>E50+1.45</f>
        <v>11.58</v>
      </c>
      <c r="G50" s="15"/>
      <c r="H50" s="13">
        <f t="shared" si="8"/>
        <v>17.58</v>
      </c>
      <c r="I50" s="13">
        <f>H50+1.8</f>
        <v>19.38</v>
      </c>
    </row>
    <row r="51" spans="1:9" ht="12.75">
      <c r="A51" s="11">
        <v>39</v>
      </c>
      <c r="B51" s="12" t="s">
        <v>28</v>
      </c>
      <c r="C51" s="13">
        <v>6.32</v>
      </c>
      <c r="D51" s="13">
        <f t="shared" si="6"/>
        <v>8.17</v>
      </c>
      <c r="E51" s="13">
        <f t="shared" si="7"/>
        <v>10.17</v>
      </c>
      <c r="F51" s="13">
        <f>E51+1.85</f>
        <v>12.02</v>
      </c>
      <c r="G51" s="15"/>
      <c r="H51" s="13">
        <f t="shared" si="8"/>
        <v>18.02</v>
      </c>
      <c r="I51" s="13">
        <f>H51+1.4</f>
        <v>19.419999999999998</v>
      </c>
    </row>
    <row r="52" spans="1:9" ht="12.75">
      <c r="A52" s="11">
        <v>40</v>
      </c>
      <c r="B52" s="12" t="s">
        <v>27</v>
      </c>
      <c r="C52" s="13">
        <v>6.34</v>
      </c>
      <c r="D52" s="13">
        <f t="shared" si="6"/>
        <v>8.19</v>
      </c>
      <c r="E52" s="13">
        <f t="shared" si="7"/>
        <v>10.19</v>
      </c>
      <c r="F52" s="13">
        <f aca="true" t="shared" si="9" ref="F52:F68">E52+1.85</f>
        <v>12.04</v>
      </c>
      <c r="G52" s="15"/>
      <c r="H52" s="13">
        <f t="shared" si="8"/>
        <v>18.04</v>
      </c>
      <c r="I52" s="13">
        <f aca="true" t="shared" si="10" ref="I52:I61">H52+1.4</f>
        <v>19.439999999999998</v>
      </c>
    </row>
    <row r="53" spans="1:9" ht="12.75">
      <c r="A53" s="11">
        <v>41</v>
      </c>
      <c r="B53" s="12" t="s">
        <v>26</v>
      </c>
      <c r="C53" s="13">
        <v>6.35</v>
      </c>
      <c r="D53" s="13">
        <f t="shared" si="6"/>
        <v>8.2</v>
      </c>
      <c r="E53" s="13">
        <f t="shared" si="7"/>
        <v>10.2</v>
      </c>
      <c r="F53" s="13">
        <f t="shared" si="9"/>
        <v>12.049999999999999</v>
      </c>
      <c r="G53" s="15"/>
      <c r="H53" s="13">
        <f t="shared" si="8"/>
        <v>18.049999999999997</v>
      </c>
      <c r="I53" s="13">
        <f t="shared" si="10"/>
        <v>19.449999999999996</v>
      </c>
    </row>
    <row r="54" spans="1:9" ht="12.75">
      <c r="A54" s="11">
        <v>42</v>
      </c>
      <c r="B54" s="12" t="s">
        <v>25</v>
      </c>
      <c r="C54" s="13">
        <v>6.36</v>
      </c>
      <c r="D54" s="13">
        <f t="shared" si="6"/>
        <v>8.21</v>
      </c>
      <c r="E54" s="13">
        <f t="shared" si="7"/>
        <v>10.21</v>
      </c>
      <c r="F54" s="13">
        <f t="shared" si="9"/>
        <v>12.06</v>
      </c>
      <c r="G54" s="15"/>
      <c r="H54" s="13">
        <f t="shared" si="8"/>
        <v>18.060000000000002</v>
      </c>
      <c r="I54" s="13">
        <f t="shared" si="10"/>
        <v>19.46</v>
      </c>
    </row>
    <row r="55" spans="1:9" ht="12.75">
      <c r="A55" s="11">
        <v>43</v>
      </c>
      <c r="B55" s="12" t="s">
        <v>22</v>
      </c>
      <c r="C55" s="13">
        <v>6.38</v>
      </c>
      <c r="D55" s="13">
        <f t="shared" si="6"/>
        <v>8.23</v>
      </c>
      <c r="E55" s="13">
        <f t="shared" si="7"/>
        <v>10.23</v>
      </c>
      <c r="F55" s="13">
        <f t="shared" si="9"/>
        <v>12.08</v>
      </c>
      <c r="G55" s="13">
        <v>14.23</v>
      </c>
      <c r="H55" s="13">
        <f t="shared" si="8"/>
        <v>18.08</v>
      </c>
      <c r="I55" s="13">
        <f t="shared" si="10"/>
        <v>19.479999999999997</v>
      </c>
    </row>
    <row r="56" spans="1:9" ht="12.75">
      <c r="A56" s="11">
        <v>44</v>
      </c>
      <c r="B56" s="12" t="s">
        <v>39</v>
      </c>
      <c r="C56" s="13">
        <v>6.39</v>
      </c>
      <c r="D56" s="13">
        <f t="shared" si="6"/>
        <v>8.24</v>
      </c>
      <c r="E56" s="13">
        <f t="shared" si="7"/>
        <v>10.24</v>
      </c>
      <c r="F56" s="13">
        <f t="shared" si="9"/>
        <v>12.09</v>
      </c>
      <c r="G56" s="13">
        <v>14.24</v>
      </c>
      <c r="H56" s="13">
        <f t="shared" si="8"/>
        <v>18.09</v>
      </c>
      <c r="I56" s="13">
        <f t="shared" si="10"/>
        <v>19.49</v>
      </c>
    </row>
    <row r="57" spans="1:9" ht="12.75">
      <c r="A57" s="11">
        <v>45</v>
      </c>
      <c r="B57" s="12" t="s">
        <v>21</v>
      </c>
      <c r="C57" s="13">
        <v>6.4</v>
      </c>
      <c r="D57" s="13">
        <f t="shared" si="6"/>
        <v>8.25</v>
      </c>
      <c r="E57" s="13">
        <f t="shared" si="7"/>
        <v>10.25</v>
      </c>
      <c r="F57" s="13">
        <f t="shared" si="9"/>
        <v>12.1</v>
      </c>
      <c r="G57" s="13">
        <v>14.25</v>
      </c>
      <c r="H57" s="13">
        <f t="shared" si="8"/>
        <v>18.1</v>
      </c>
      <c r="I57" s="13">
        <f t="shared" si="10"/>
        <v>19.5</v>
      </c>
    </row>
    <row r="58" spans="1:9" ht="12.75">
      <c r="A58" s="11">
        <v>46</v>
      </c>
      <c r="B58" s="12" t="s">
        <v>40</v>
      </c>
      <c r="C58" s="13">
        <v>6.42</v>
      </c>
      <c r="D58" s="13">
        <f t="shared" si="6"/>
        <v>8.27</v>
      </c>
      <c r="E58" s="13">
        <f t="shared" si="7"/>
        <v>10.27</v>
      </c>
      <c r="F58" s="13">
        <f t="shared" si="9"/>
        <v>12.12</v>
      </c>
      <c r="G58" s="13">
        <v>14.27</v>
      </c>
      <c r="H58" s="13">
        <f t="shared" si="8"/>
        <v>18.119999999999997</v>
      </c>
      <c r="I58" s="13">
        <f t="shared" si="10"/>
        <v>19.519999999999996</v>
      </c>
    </row>
    <row r="59" spans="1:9" ht="12.75">
      <c r="A59" s="11">
        <v>47</v>
      </c>
      <c r="B59" s="12" t="s">
        <v>18</v>
      </c>
      <c r="C59" s="13">
        <v>6.44</v>
      </c>
      <c r="D59" s="13">
        <f t="shared" si="6"/>
        <v>8.290000000000001</v>
      </c>
      <c r="E59" s="13">
        <f t="shared" si="7"/>
        <v>10.290000000000001</v>
      </c>
      <c r="F59" s="13">
        <f t="shared" si="9"/>
        <v>12.14</v>
      </c>
      <c r="G59" s="13">
        <v>14.29</v>
      </c>
      <c r="H59" s="13">
        <f t="shared" si="8"/>
        <v>18.14</v>
      </c>
      <c r="I59" s="13">
        <f t="shared" si="10"/>
        <v>19.54</v>
      </c>
    </row>
    <row r="60" spans="1:9" ht="12.75">
      <c r="A60" s="11">
        <v>48</v>
      </c>
      <c r="B60" s="12" t="s">
        <v>17</v>
      </c>
      <c r="C60" s="13">
        <v>6.46</v>
      </c>
      <c r="D60" s="13">
        <f t="shared" si="6"/>
        <v>8.31</v>
      </c>
      <c r="E60" s="13">
        <f t="shared" si="7"/>
        <v>10.31</v>
      </c>
      <c r="F60" s="13">
        <f t="shared" si="9"/>
        <v>12.16</v>
      </c>
      <c r="G60" s="13">
        <v>14.31</v>
      </c>
      <c r="H60" s="13">
        <f t="shared" si="8"/>
        <v>18.16</v>
      </c>
      <c r="I60" s="13">
        <f t="shared" si="10"/>
        <v>19.56</v>
      </c>
    </row>
    <row r="61" spans="1:9" ht="12.75">
      <c r="A61" s="11">
        <v>49</v>
      </c>
      <c r="B61" s="12" t="s">
        <v>16</v>
      </c>
      <c r="C61" s="13">
        <v>6.48</v>
      </c>
      <c r="D61" s="13">
        <f t="shared" si="6"/>
        <v>8.33</v>
      </c>
      <c r="E61" s="13">
        <f t="shared" si="7"/>
        <v>10.33</v>
      </c>
      <c r="F61" s="13">
        <f t="shared" si="9"/>
        <v>12.18</v>
      </c>
      <c r="G61" s="13">
        <v>14.33</v>
      </c>
      <c r="H61" s="13">
        <f t="shared" si="8"/>
        <v>18.18</v>
      </c>
      <c r="I61" s="13">
        <f t="shared" si="10"/>
        <v>19.58</v>
      </c>
    </row>
    <row r="62" spans="1:9" ht="12.75">
      <c r="A62" s="11">
        <v>50</v>
      </c>
      <c r="B62" s="12" t="s">
        <v>15</v>
      </c>
      <c r="C62" s="13">
        <v>6.5</v>
      </c>
      <c r="D62" s="13">
        <f t="shared" si="6"/>
        <v>8.35</v>
      </c>
      <c r="E62" s="13">
        <f t="shared" si="7"/>
        <v>10.35</v>
      </c>
      <c r="F62" s="13">
        <f t="shared" si="9"/>
        <v>12.2</v>
      </c>
      <c r="G62" s="13">
        <v>14.35</v>
      </c>
      <c r="H62" s="13">
        <f t="shared" si="8"/>
        <v>18.2</v>
      </c>
      <c r="I62" s="13">
        <f>H62+1.8</f>
        <v>20</v>
      </c>
    </row>
    <row r="63" spans="1:9" ht="12.75">
      <c r="A63" s="11">
        <v>51</v>
      </c>
      <c r="B63" s="12" t="s">
        <v>41</v>
      </c>
      <c r="C63" s="13">
        <v>6.52</v>
      </c>
      <c r="D63" s="13">
        <f t="shared" si="6"/>
        <v>8.37</v>
      </c>
      <c r="E63" s="13">
        <f t="shared" si="7"/>
        <v>10.37</v>
      </c>
      <c r="F63" s="13">
        <f t="shared" si="9"/>
        <v>12.219999999999999</v>
      </c>
      <c r="G63" s="13">
        <v>14.37</v>
      </c>
      <c r="H63" s="13">
        <f t="shared" si="8"/>
        <v>18.22</v>
      </c>
      <c r="I63" s="13">
        <f aca="true" t="shared" si="11" ref="I63:I68">H63+1.8</f>
        <v>20.02</v>
      </c>
    </row>
    <row r="64" spans="1:9" ht="12.75">
      <c r="A64" s="11">
        <v>52</v>
      </c>
      <c r="B64" s="12" t="s">
        <v>42</v>
      </c>
      <c r="C64" s="13">
        <v>6.54</v>
      </c>
      <c r="D64" s="13">
        <f t="shared" si="6"/>
        <v>8.39</v>
      </c>
      <c r="E64" s="13">
        <f t="shared" si="7"/>
        <v>10.39</v>
      </c>
      <c r="F64" s="13">
        <f t="shared" si="9"/>
        <v>12.24</v>
      </c>
      <c r="G64" s="13">
        <v>14.39</v>
      </c>
      <c r="H64" s="13">
        <f t="shared" si="8"/>
        <v>18.240000000000002</v>
      </c>
      <c r="I64" s="13">
        <f t="shared" si="11"/>
        <v>20.040000000000003</v>
      </c>
    </row>
    <row r="65" spans="1:9" ht="12.75">
      <c r="A65" s="11">
        <v>53</v>
      </c>
      <c r="B65" s="12" t="s">
        <v>43</v>
      </c>
      <c r="C65" s="13">
        <v>6.56</v>
      </c>
      <c r="D65" s="13">
        <f t="shared" si="6"/>
        <v>8.41</v>
      </c>
      <c r="E65" s="13">
        <f t="shared" si="7"/>
        <v>10.41</v>
      </c>
      <c r="F65" s="13">
        <f t="shared" si="9"/>
        <v>12.26</v>
      </c>
      <c r="G65" s="13">
        <v>14.41</v>
      </c>
      <c r="H65" s="13">
        <f t="shared" si="8"/>
        <v>18.259999999999998</v>
      </c>
      <c r="I65" s="13">
        <f t="shared" si="11"/>
        <v>20.06</v>
      </c>
    </row>
    <row r="66" spans="1:9" ht="12.75">
      <c r="A66" s="11">
        <v>54</v>
      </c>
      <c r="B66" s="12" t="s">
        <v>44</v>
      </c>
      <c r="C66" s="13">
        <v>6.57</v>
      </c>
      <c r="D66" s="13">
        <f t="shared" si="6"/>
        <v>8.42</v>
      </c>
      <c r="E66" s="13">
        <f t="shared" si="7"/>
        <v>10.42</v>
      </c>
      <c r="F66" s="13">
        <f t="shared" si="9"/>
        <v>12.27</v>
      </c>
      <c r="G66" s="13">
        <v>14.42</v>
      </c>
      <c r="H66" s="13">
        <f t="shared" si="8"/>
        <v>18.27</v>
      </c>
      <c r="I66" s="13">
        <f t="shared" si="11"/>
        <v>20.07</v>
      </c>
    </row>
    <row r="67" spans="1:9" ht="12.75">
      <c r="A67" s="11">
        <v>55</v>
      </c>
      <c r="B67" s="12" t="s">
        <v>11</v>
      </c>
      <c r="C67" s="13">
        <v>6.58</v>
      </c>
      <c r="D67" s="13">
        <f t="shared" si="6"/>
        <v>8.43</v>
      </c>
      <c r="E67" s="13">
        <f t="shared" si="7"/>
        <v>10.43</v>
      </c>
      <c r="F67" s="13">
        <f t="shared" si="9"/>
        <v>12.28</v>
      </c>
      <c r="G67" s="13">
        <v>14.43</v>
      </c>
      <c r="H67" s="13">
        <f t="shared" si="8"/>
        <v>18.28</v>
      </c>
      <c r="I67" s="13">
        <f t="shared" si="11"/>
        <v>20.080000000000002</v>
      </c>
    </row>
    <row r="68" spans="1:9" ht="12.75">
      <c r="A68" s="11">
        <v>56</v>
      </c>
      <c r="B68" s="12" t="s">
        <v>9</v>
      </c>
      <c r="C68" s="13">
        <v>7</v>
      </c>
      <c r="D68" s="13">
        <v>8.45</v>
      </c>
      <c r="E68" s="13">
        <f t="shared" si="7"/>
        <v>10.45</v>
      </c>
      <c r="F68" s="13">
        <f t="shared" si="9"/>
        <v>12.299999999999999</v>
      </c>
      <c r="G68" s="13">
        <v>14.45</v>
      </c>
      <c r="H68" s="13">
        <f t="shared" si="8"/>
        <v>18.299999999999997</v>
      </c>
      <c r="I68" s="13">
        <f t="shared" si="11"/>
        <v>20.099999999999998</v>
      </c>
    </row>
    <row r="69" spans="1:9" ht="12.75" customHeight="1">
      <c r="A69" s="19" t="s">
        <v>45</v>
      </c>
      <c r="B69" s="19"/>
      <c r="C69" s="19"/>
      <c r="D69" s="20"/>
      <c r="E69" s="20"/>
      <c r="F69" s="21" t="s">
        <v>46</v>
      </c>
      <c r="G69" s="21"/>
      <c r="H69" s="21"/>
      <c r="I69" s="21"/>
    </row>
    <row r="70" spans="1:9" ht="12.75">
      <c r="A70" s="1" t="s">
        <v>47</v>
      </c>
      <c r="B70" s="20"/>
      <c r="C70" s="20"/>
      <c r="D70" s="20"/>
      <c r="E70" s="20"/>
      <c r="F70" s="21" t="s">
        <v>48</v>
      </c>
      <c r="G70" s="21"/>
      <c r="H70" s="21"/>
      <c r="I70" s="21"/>
    </row>
    <row r="71" spans="1:6" ht="12.75">
      <c r="A71" s="1" t="s">
        <v>49</v>
      </c>
      <c r="F71" s="21" t="s">
        <v>50</v>
      </c>
    </row>
    <row r="72" spans="1:6" ht="12.75">
      <c r="A72" s="1" t="s">
        <v>51</v>
      </c>
      <c r="F72" s="21" t="s">
        <v>52</v>
      </c>
    </row>
    <row r="73" ht="12.75">
      <c r="F73" s="22" t="s">
        <v>53</v>
      </c>
    </row>
    <row r="132" spans="3:7" ht="12.75">
      <c r="C132" s="23"/>
      <c r="D132" s="23"/>
      <c r="E132" s="20"/>
      <c r="F132" s="23"/>
      <c r="G132" s="20"/>
    </row>
    <row r="133" spans="3:7" ht="12.75">
      <c r="C133" s="23"/>
      <c r="D133" s="23"/>
      <c r="E133" s="20"/>
      <c r="F133" s="23"/>
      <c r="G133" s="20"/>
    </row>
    <row r="134" spans="3:7" ht="12.75">
      <c r="C134" s="23"/>
      <c r="D134" s="23"/>
      <c r="E134" s="20"/>
      <c r="F134" s="23"/>
      <c r="G134" s="20"/>
    </row>
    <row r="135" spans="3:7" ht="12.75">
      <c r="C135" s="23"/>
      <c r="D135" s="23"/>
      <c r="E135" s="20"/>
      <c r="F135" s="23"/>
      <c r="G135" s="20"/>
    </row>
    <row r="136" spans="3:7" ht="12.75">
      <c r="C136" s="23"/>
      <c r="D136" s="23"/>
      <c r="E136" s="20"/>
      <c r="F136" s="23"/>
      <c r="G136" s="20"/>
    </row>
    <row r="137" spans="3:7" ht="12.75">
      <c r="C137" s="23"/>
      <c r="D137" s="23"/>
      <c r="E137" s="20"/>
      <c r="F137" s="23"/>
      <c r="G137" s="20"/>
    </row>
    <row r="138" spans="3:7" ht="12.75">
      <c r="C138" s="23"/>
      <c r="D138" s="23"/>
      <c r="E138" s="20"/>
      <c r="F138" s="23"/>
      <c r="G138" s="20"/>
    </row>
    <row r="139" spans="3:7" ht="12.75">
      <c r="C139" s="23"/>
      <c r="D139" s="23"/>
      <c r="E139" s="20"/>
      <c r="F139" s="23"/>
      <c r="G139" s="20"/>
    </row>
    <row r="140" spans="3:7" ht="12.75">
      <c r="C140" s="23"/>
      <c r="D140" s="23"/>
      <c r="E140" s="20"/>
      <c r="F140" s="23"/>
      <c r="G140" s="20"/>
    </row>
    <row r="141" spans="3:7" ht="12.75">
      <c r="C141" s="23"/>
      <c r="D141" s="23"/>
      <c r="E141" s="20"/>
      <c r="F141" s="23"/>
      <c r="G141" s="20"/>
    </row>
    <row r="142" spans="3:7" ht="12.75">
      <c r="C142" s="23"/>
      <c r="D142" s="23"/>
      <c r="E142" s="20"/>
      <c r="F142" s="23"/>
      <c r="G142" s="20"/>
    </row>
    <row r="143" spans="3:7" ht="12.75">
      <c r="C143" s="23"/>
      <c r="D143" s="23"/>
      <c r="E143" s="20"/>
      <c r="F143" s="23"/>
      <c r="G143" s="20"/>
    </row>
    <row r="144" spans="3:7" ht="12.75">
      <c r="C144" s="23"/>
      <c r="D144" s="23"/>
      <c r="E144" s="20"/>
      <c r="F144" s="23"/>
      <c r="G144" s="20"/>
    </row>
    <row r="145" spans="3:7" ht="12.75">
      <c r="C145" s="23"/>
      <c r="D145" s="23"/>
      <c r="E145" s="20"/>
      <c r="F145" s="23"/>
      <c r="G145" s="20"/>
    </row>
    <row r="146" spans="3:7" ht="12.75">
      <c r="C146" s="23"/>
      <c r="D146" s="23"/>
      <c r="E146" s="20"/>
      <c r="F146" s="23"/>
      <c r="G146" s="20"/>
    </row>
    <row r="147" spans="3:7" ht="12.75">
      <c r="C147" s="23"/>
      <c r="D147" s="23"/>
      <c r="E147" s="20"/>
      <c r="F147" s="23"/>
      <c r="G147" s="20"/>
    </row>
    <row r="148" spans="3:7" ht="12.75">
      <c r="C148" s="23"/>
      <c r="D148" s="23"/>
      <c r="E148" s="20"/>
      <c r="F148" s="23"/>
      <c r="G148" s="20"/>
    </row>
    <row r="149" spans="3:7" ht="12.75">
      <c r="C149" s="20"/>
      <c r="D149" s="20"/>
      <c r="E149" s="20"/>
      <c r="F149" s="23"/>
      <c r="G149" s="20"/>
    </row>
    <row r="150" spans="3:7" ht="12.75">
      <c r="C150" s="20"/>
      <c r="D150" s="20"/>
      <c r="E150" s="20"/>
      <c r="F150" s="23"/>
      <c r="G150" s="20"/>
    </row>
    <row r="151" spans="3:7" ht="12.75">
      <c r="C151" s="20"/>
      <c r="D151" s="20"/>
      <c r="E151" s="20"/>
      <c r="F151" s="20"/>
      <c r="G151" s="20"/>
    </row>
    <row r="152" spans="3:7" ht="12.75">
      <c r="C152" s="20"/>
      <c r="D152" s="20"/>
      <c r="E152" s="20"/>
      <c r="F152" s="20"/>
      <c r="G152" s="20"/>
    </row>
    <row r="153" spans="3:7" ht="12.75">
      <c r="C153" s="20"/>
      <c r="D153" s="20"/>
      <c r="E153" s="20"/>
      <c r="F153" s="20"/>
      <c r="G153" s="20"/>
    </row>
    <row r="154" spans="3:7" ht="12.75">
      <c r="C154" s="20"/>
      <c r="D154" s="20"/>
      <c r="E154" s="20"/>
      <c r="F154" s="20"/>
      <c r="G154" s="20"/>
    </row>
    <row r="155" spans="3:7" ht="12.75">
      <c r="C155" s="20"/>
      <c r="D155" s="20"/>
      <c r="E155" s="20"/>
      <c r="F155" s="20"/>
      <c r="G155" s="20"/>
    </row>
  </sheetData>
  <sheetProtection selectLockedCells="1" selectUnlockedCells="1"/>
  <mergeCells count="16">
    <mergeCell ref="H1:I1"/>
    <mergeCell ref="H2:K2"/>
    <mergeCell ref="H3:K3"/>
    <mergeCell ref="A7:K7"/>
    <mergeCell ref="A8:K8"/>
    <mergeCell ref="A9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69:C69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zoomScaleSheetLayoutView="100" workbookViewId="0" topLeftCell="A34">
      <selection activeCell="B36" sqref="B36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4" width="7.57421875" style="1" customWidth="1"/>
    <col min="5" max="5" width="7.7109375" style="1" customWidth="1"/>
    <col min="6" max="6" width="8.421875" style="1" customWidth="1"/>
    <col min="7" max="7" width="8.00390625" style="1" customWidth="1"/>
    <col min="8" max="8" width="9.7109375" style="1" customWidth="1"/>
    <col min="9" max="9" width="10.710937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9" ht="17.25" customHeight="1">
      <c r="A1" s="2"/>
      <c r="B1" s="2"/>
      <c r="H1" s="3" t="s">
        <v>0</v>
      </c>
      <c r="I1" s="3"/>
    </row>
    <row r="2" spans="1:11" ht="45.75" customHeight="1">
      <c r="A2" s="2"/>
      <c r="B2" s="2"/>
      <c r="H2" s="4" t="s">
        <v>1</v>
      </c>
      <c r="I2" s="4"/>
      <c r="J2" s="4"/>
      <c r="K2" s="4"/>
    </row>
    <row r="3" spans="1:11" ht="12.75">
      <c r="A3" s="2"/>
      <c r="B3" s="2"/>
      <c r="H3" s="5" t="s">
        <v>2</v>
      </c>
      <c r="I3" s="5"/>
      <c r="J3" s="5"/>
      <c r="K3" s="5"/>
    </row>
    <row r="4" spans="1:9" ht="12.75">
      <c r="A4" s="2"/>
      <c r="B4" s="6"/>
      <c r="I4" s="2"/>
    </row>
    <row r="5" spans="1:9" ht="12.75">
      <c r="A5" s="2"/>
      <c r="B5" s="2"/>
      <c r="H5" s="2" t="s">
        <v>3</v>
      </c>
      <c r="I5" s="2"/>
    </row>
    <row r="6" spans="1:2" ht="12.75">
      <c r="A6" s="2"/>
      <c r="B6" s="2"/>
    </row>
    <row r="7" spans="1:11" ht="12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9" ht="12.75" customHeight="1">
      <c r="A10" s="9" t="s">
        <v>7</v>
      </c>
      <c r="B10" s="10" t="s">
        <v>8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ht="12.75">
      <c r="A11" s="9"/>
      <c r="B11" s="10"/>
      <c r="C11" s="9"/>
      <c r="D11" s="9"/>
      <c r="E11" s="9"/>
      <c r="F11" s="9"/>
      <c r="G11" s="9"/>
      <c r="H11" s="9"/>
      <c r="I11" s="9"/>
    </row>
    <row r="12" spans="1:9" ht="12.75">
      <c r="A12" s="11">
        <v>1</v>
      </c>
      <c r="B12" s="12" t="s">
        <v>9</v>
      </c>
      <c r="C12" s="13"/>
      <c r="D12" s="14"/>
      <c r="E12" s="13"/>
      <c r="F12" s="13"/>
      <c r="G12" s="13"/>
      <c r="H12" s="13"/>
      <c r="I12" s="13"/>
    </row>
    <row r="13" spans="1:9" ht="12.75">
      <c r="A13" s="11">
        <v>2</v>
      </c>
      <c r="B13" s="12" t="s">
        <v>10</v>
      </c>
      <c r="C13" s="13"/>
      <c r="D13" s="14"/>
      <c r="E13" s="13"/>
      <c r="F13" s="13"/>
      <c r="G13" s="13"/>
      <c r="H13" s="13"/>
      <c r="I13" s="13"/>
    </row>
    <row r="14" spans="1:9" ht="12.75">
      <c r="A14" s="11">
        <v>3</v>
      </c>
      <c r="B14" s="12" t="s">
        <v>11</v>
      </c>
      <c r="C14" s="13"/>
      <c r="D14" s="14"/>
      <c r="E14" s="13"/>
      <c r="F14" s="13"/>
      <c r="G14" s="13"/>
      <c r="H14" s="13"/>
      <c r="I14" s="13"/>
    </row>
    <row r="15" spans="1:9" ht="12.75">
      <c r="A15" s="11">
        <v>4</v>
      </c>
      <c r="B15" s="12" t="s">
        <v>12</v>
      </c>
      <c r="C15" s="13"/>
      <c r="D15" s="14"/>
      <c r="E15" s="13"/>
      <c r="F15" s="13"/>
      <c r="G15" s="13"/>
      <c r="H15" s="13"/>
      <c r="I15" s="13"/>
    </row>
    <row r="16" spans="1:9" ht="12.75">
      <c r="A16" s="11">
        <v>5</v>
      </c>
      <c r="B16" s="12" t="s">
        <v>13</v>
      </c>
      <c r="C16" s="13"/>
      <c r="D16" s="14"/>
      <c r="E16" s="13"/>
      <c r="F16" s="13"/>
      <c r="G16" s="13"/>
      <c r="H16" s="13"/>
      <c r="I16" s="13"/>
    </row>
    <row r="17" spans="1:9" ht="12.75">
      <c r="A17" s="11">
        <v>6</v>
      </c>
      <c r="B17" s="12" t="s">
        <v>14</v>
      </c>
      <c r="C17" s="13"/>
      <c r="D17" s="14"/>
      <c r="E17" s="13"/>
      <c r="F17" s="13"/>
      <c r="G17" s="13"/>
      <c r="H17" s="13"/>
      <c r="I17" s="13"/>
    </row>
    <row r="18" spans="1:9" ht="12.75">
      <c r="A18" s="11">
        <v>7</v>
      </c>
      <c r="B18" s="12" t="s">
        <v>15</v>
      </c>
      <c r="C18" s="13"/>
      <c r="D18" s="14"/>
      <c r="E18" s="13"/>
      <c r="F18" s="13"/>
      <c r="G18" s="13"/>
      <c r="H18" s="13"/>
      <c r="I18" s="13"/>
    </row>
    <row r="19" spans="1:9" ht="12.75">
      <c r="A19" s="11">
        <v>8</v>
      </c>
      <c r="B19" s="12" t="s">
        <v>16</v>
      </c>
      <c r="C19" s="13"/>
      <c r="D19" s="14"/>
      <c r="E19" s="13"/>
      <c r="F19" s="13"/>
      <c r="G19" s="13"/>
      <c r="H19" s="13"/>
      <c r="I19" s="13"/>
    </row>
    <row r="20" spans="1:9" ht="12.75">
      <c r="A20" s="11">
        <v>9</v>
      </c>
      <c r="B20" s="12" t="s">
        <v>17</v>
      </c>
      <c r="C20" s="13"/>
      <c r="D20" s="14"/>
      <c r="E20" s="13"/>
      <c r="F20" s="13"/>
      <c r="G20" s="13"/>
      <c r="H20" s="13"/>
      <c r="I20" s="13"/>
    </row>
    <row r="21" spans="1:9" ht="12.75">
      <c r="A21" s="11">
        <v>10</v>
      </c>
      <c r="B21" s="12" t="s">
        <v>18</v>
      </c>
      <c r="C21" s="13"/>
      <c r="D21" s="14"/>
      <c r="E21" s="13"/>
      <c r="F21" s="13"/>
      <c r="G21" s="13"/>
      <c r="H21" s="13"/>
      <c r="I21" s="13"/>
    </row>
    <row r="22" spans="1:9" ht="12.75">
      <c r="A22" s="11">
        <v>11</v>
      </c>
      <c r="B22" s="12" t="s">
        <v>19</v>
      </c>
      <c r="C22" s="13"/>
      <c r="D22" s="14"/>
      <c r="E22" s="13"/>
      <c r="F22" s="13"/>
      <c r="G22" s="13"/>
      <c r="H22" s="13"/>
      <c r="I22" s="13"/>
    </row>
    <row r="23" spans="1:9" ht="12.75">
      <c r="A23" s="11">
        <v>12</v>
      </c>
      <c r="B23" s="12" t="s">
        <v>20</v>
      </c>
      <c r="C23" s="13"/>
      <c r="D23" s="14"/>
      <c r="E23" s="13"/>
      <c r="F23" s="13"/>
      <c r="G23" s="13"/>
      <c r="H23" s="13"/>
      <c r="I23" s="13"/>
    </row>
    <row r="24" spans="1:9" ht="12.75">
      <c r="A24" s="11">
        <v>13</v>
      </c>
      <c r="B24" s="12" t="s">
        <v>21</v>
      </c>
      <c r="C24" s="13"/>
      <c r="D24" s="14"/>
      <c r="E24" s="13"/>
      <c r="F24" s="13"/>
      <c r="G24" s="13"/>
      <c r="H24" s="13"/>
      <c r="I24" s="13"/>
    </row>
    <row r="25" spans="1:9" ht="12.75">
      <c r="A25" s="11">
        <v>14</v>
      </c>
      <c r="B25" s="12" t="s">
        <v>22</v>
      </c>
      <c r="C25" s="13"/>
      <c r="D25" s="14"/>
      <c r="E25" s="13"/>
      <c r="F25" s="13"/>
      <c r="G25" s="13"/>
      <c r="H25" s="13"/>
      <c r="I25" s="13"/>
    </row>
    <row r="26" spans="1:9" ht="12.75">
      <c r="A26" s="11">
        <v>15</v>
      </c>
      <c r="B26" s="12" t="s">
        <v>23</v>
      </c>
      <c r="C26" s="13"/>
      <c r="D26" s="14"/>
      <c r="E26" s="13"/>
      <c r="F26" s="13"/>
      <c r="G26" s="13"/>
      <c r="H26" s="13"/>
      <c r="I26" s="13"/>
    </row>
    <row r="27" spans="1:9" ht="12.75">
      <c r="A27" s="11">
        <v>16</v>
      </c>
      <c r="B27" s="12" t="s">
        <v>24</v>
      </c>
      <c r="C27" s="13"/>
      <c r="D27" s="14"/>
      <c r="E27" s="13"/>
      <c r="F27" s="13"/>
      <c r="G27" s="13"/>
      <c r="H27" s="13"/>
      <c r="I27" s="13"/>
    </row>
    <row r="28" spans="1:9" ht="12.75">
      <c r="A28" s="11">
        <v>17</v>
      </c>
      <c r="B28" s="12" t="s">
        <v>25</v>
      </c>
      <c r="C28" s="13"/>
      <c r="D28" s="14"/>
      <c r="E28" s="13"/>
      <c r="F28" s="13"/>
      <c r="G28" s="13"/>
      <c r="H28" s="13"/>
      <c r="I28" s="13"/>
    </row>
    <row r="29" spans="1:9" ht="12.75">
      <c r="A29" s="11">
        <v>18</v>
      </c>
      <c r="B29" s="12" t="s">
        <v>26</v>
      </c>
      <c r="C29" s="13"/>
      <c r="D29" s="14"/>
      <c r="E29" s="13"/>
      <c r="F29" s="13"/>
      <c r="G29" s="13"/>
      <c r="H29" s="13"/>
      <c r="I29" s="13"/>
    </row>
    <row r="30" spans="1:9" ht="12.75">
      <c r="A30" s="11">
        <v>19</v>
      </c>
      <c r="B30" s="12" t="s">
        <v>27</v>
      </c>
      <c r="C30" s="13"/>
      <c r="D30" s="14"/>
      <c r="E30" s="13"/>
      <c r="F30" s="13"/>
      <c r="G30" s="13"/>
      <c r="H30" s="13"/>
      <c r="I30" s="13"/>
    </row>
    <row r="31" spans="1:9" ht="12.75">
      <c r="A31" s="11">
        <v>20</v>
      </c>
      <c r="B31" s="12" t="s">
        <v>28</v>
      </c>
      <c r="C31" s="13"/>
      <c r="D31" s="14"/>
      <c r="E31" s="13"/>
      <c r="F31" s="13"/>
      <c r="G31" s="13"/>
      <c r="H31" s="13"/>
      <c r="I31" s="13"/>
    </row>
    <row r="32" spans="1:9" ht="12.75">
      <c r="A32" s="11">
        <v>21</v>
      </c>
      <c r="B32" s="12" t="s">
        <v>29</v>
      </c>
      <c r="C32" s="13"/>
      <c r="D32" s="14"/>
      <c r="E32" s="13"/>
      <c r="F32" s="13"/>
      <c r="G32" s="13"/>
      <c r="H32" s="13"/>
      <c r="I32" s="13"/>
    </row>
    <row r="33" spans="1:9" ht="12.75">
      <c r="A33" s="11">
        <v>22</v>
      </c>
      <c r="B33" s="12" t="s">
        <v>30</v>
      </c>
      <c r="C33" s="13"/>
      <c r="D33" s="14"/>
      <c r="E33" s="13"/>
      <c r="F33" s="13"/>
      <c r="G33" s="13"/>
      <c r="H33" s="13"/>
      <c r="I33" s="13"/>
    </row>
    <row r="34" spans="1:9" ht="12.75">
      <c r="A34" s="11">
        <v>23</v>
      </c>
      <c r="B34" s="12" t="s">
        <v>31</v>
      </c>
      <c r="C34" s="13"/>
      <c r="D34" s="14"/>
      <c r="E34" s="13"/>
      <c r="F34" s="13"/>
      <c r="G34" s="13"/>
      <c r="H34" s="13"/>
      <c r="I34" s="13"/>
    </row>
    <row r="35" spans="1:9" ht="12.75">
      <c r="A35" s="11">
        <v>24</v>
      </c>
      <c r="B35" s="12" t="s">
        <v>32</v>
      </c>
      <c r="C35" s="13"/>
      <c r="D35" s="14"/>
      <c r="E35" s="13"/>
      <c r="F35" s="13"/>
      <c r="G35" s="13"/>
      <c r="H35" s="13"/>
      <c r="I35" s="13"/>
    </row>
    <row r="36" spans="1:9" ht="12.75">
      <c r="A36" s="11"/>
      <c r="B36" s="12"/>
      <c r="C36" s="13"/>
      <c r="D36" s="13"/>
      <c r="E36" s="13"/>
      <c r="F36" s="13"/>
      <c r="G36" s="13"/>
      <c r="H36" s="13"/>
      <c r="I36" s="13"/>
    </row>
    <row r="37" spans="1:9" ht="12.75">
      <c r="A37" s="11">
        <v>25</v>
      </c>
      <c r="B37" s="12" t="s">
        <v>32</v>
      </c>
      <c r="C37" s="13">
        <f>'5-30'!C47+0.8</f>
        <v>7</v>
      </c>
      <c r="D37" s="13"/>
      <c r="E37" s="13"/>
      <c r="F37" s="13"/>
      <c r="G37" s="13"/>
      <c r="H37" s="13"/>
      <c r="I37" s="13"/>
    </row>
    <row r="38" spans="1:9" ht="12.75">
      <c r="A38" s="11">
        <v>26</v>
      </c>
      <c r="B38" s="12" t="s">
        <v>31</v>
      </c>
      <c r="C38" s="13">
        <f>'5-30'!C48+0.8</f>
        <v>7.02</v>
      </c>
      <c r="D38" s="13"/>
      <c r="E38" s="13"/>
      <c r="F38" s="13"/>
      <c r="G38" s="13"/>
      <c r="H38" s="13"/>
      <c r="I38" s="13"/>
    </row>
    <row r="39" spans="1:9" ht="12.75">
      <c r="A39" s="11">
        <v>27</v>
      </c>
      <c r="B39" s="12" t="s">
        <v>30</v>
      </c>
      <c r="C39" s="13">
        <f>'5-30'!C49+0.8</f>
        <v>7.06</v>
      </c>
      <c r="D39" s="13"/>
      <c r="E39" s="13"/>
      <c r="F39" s="13"/>
      <c r="G39" s="13"/>
      <c r="H39" s="13"/>
      <c r="I39" s="13"/>
    </row>
    <row r="40" spans="1:9" ht="12.75">
      <c r="A40" s="11">
        <v>28</v>
      </c>
      <c r="B40" s="12" t="s">
        <v>29</v>
      </c>
      <c r="C40" s="13">
        <f>'5-30'!C50+0.8</f>
        <v>7.08</v>
      </c>
      <c r="D40" s="13"/>
      <c r="E40" s="13"/>
      <c r="F40" s="13"/>
      <c r="G40" s="13"/>
      <c r="H40" s="13"/>
      <c r="I40" s="13"/>
    </row>
    <row r="41" spans="1:9" ht="12.75">
      <c r="A41" s="11">
        <v>29</v>
      </c>
      <c r="B41" s="12" t="s">
        <v>28</v>
      </c>
      <c r="C41" s="13">
        <f>'5-30'!C51+0.8</f>
        <v>7.12</v>
      </c>
      <c r="D41" s="13"/>
      <c r="E41" s="13"/>
      <c r="F41" s="13"/>
      <c r="G41" s="13"/>
      <c r="H41" s="13"/>
      <c r="I41" s="13"/>
    </row>
    <row r="42" spans="1:9" ht="12.75">
      <c r="A42" s="11">
        <v>30</v>
      </c>
      <c r="B42" s="12" t="s">
        <v>27</v>
      </c>
      <c r="C42" s="13">
        <f>'5-30'!C52+0.8</f>
        <v>7.14</v>
      </c>
      <c r="D42" s="13"/>
      <c r="E42" s="13"/>
      <c r="F42" s="13"/>
      <c r="G42" s="13"/>
      <c r="H42" s="13"/>
      <c r="I42" s="13"/>
    </row>
    <row r="43" spans="1:9" ht="12.75">
      <c r="A43" s="11">
        <v>31</v>
      </c>
      <c r="B43" s="12" t="s">
        <v>26</v>
      </c>
      <c r="C43" s="13">
        <f>'5-30'!C53+0.8</f>
        <v>7.1499999999999995</v>
      </c>
      <c r="D43" s="13"/>
      <c r="E43" s="13"/>
      <c r="F43" s="13"/>
      <c r="G43" s="13"/>
      <c r="H43" s="13"/>
      <c r="I43" s="13"/>
    </row>
    <row r="44" spans="1:9" ht="12.75">
      <c r="A44" s="11">
        <v>32</v>
      </c>
      <c r="B44" s="12" t="s">
        <v>25</v>
      </c>
      <c r="C44" s="13">
        <f>'5-30'!C54+0.8</f>
        <v>7.16</v>
      </c>
      <c r="D44" s="13"/>
      <c r="E44" s="13"/>
      <c r="F44" s="13"/>
      <c r="G44" s="13"/>
      <c r="H44" s="13"/>
      <c r="I44" s="13"/>
    </row>
    <row r="45" spans="1:9" ht="12.75">
      <c r="A45" s="11">
        <v>33</v>
      </c>
      <c r="B45" s="12" t="s">
        <v>22</v>
      </c>
      <c r="C45" s="13">
        <f>'5-30'!C55+0.8</f>
        <v>7.18</v>
      </c>
      <c r="D45" s="13"/>
      <c r="E45" s="13"/>
      <c r="F45" s="13"/>
      <c r="G45" s="13"/>
      <c r="H45" s="13"/>
      <c r="I45" s="13"/>
    </row>
    <row r="46" spans="1:9" ht="12.75">
      <c r="A46" s="11">
        <v>34</v>
      </c>
      <c r="B46" s="12" t="s">
        <v>39</v>
      </c>
      <c r="C46" s="13">
        <f>'5-30'!C56+0.8</f>
        <v>7.1899999999999995</v>
      </c>
      <c r="D46" s="13"/>
      <c r="E46" s="13"/>
      <c r="F46" s="13"/>
      <c r="G46" s="13"/>
      <c r="H46" s="13"/>
      <c r="I46" s="13"/>
    </row>
    <row r="47" spans="1:9" ht="12.75">
      <c r="A47" s="11">
        <v>35</v>
      </c>
      <c r="B47" s="12" t="s">
        <v>21</v>
      </c>
      <c r="C47" s="13">
        <f>'5-30'!C57+0.8</f>
        <v>7.2</v>
      </c>
      <c r="D47" s="13"/>
      <c r="E47" s="13"/>
      <c r="F47" s="13"/>
      <c r="G47" s="13"/>
      <c r="H47" s="13"/>
      <c r="I47" s="13"/>
    </row>
    <row r="48" spans="1:9" ht="12.75">
      <c r="A48" s="11">
        <v>36</v>
      </c>
      <c r="B48" s="12" t="s">
        <v>40</v>
      </c>
      <c r="C48" s="13">
        <f>'5-30'!C58+0.8</f>
        <v>7.22</v>
      </c>
      <c r="D48" s="13"/>
      <c r="E48" s="13"/>
      <c r="F48" s="13"/>
      <c r="G48" s="13"/>
      <c r="H48" s="13"/>
      <c r="I48" s="13"/>
    </row>
    <row r="49" spans="1:9" ht="12.75">
      <c r="A49" s="11">
        <v>37</v>
      </c>
      <c r="B49" s="12" t="s">
        <v>18</v>
      </c>
      <c r="C49" s="13">
        <f>'5-30'!C59+0.8</f>
        <v>7.24</v>
      </c>
      <c r="D49" s="13"/>
      <c r="E49" s="13"/>
      <c r="F49" s="13"/>
      <c r="G49" s="13"/>
      <c r="H49" s="13"/>
      <c r="I49" s="13"/>
    </row>
    <row r="50" spans="1:9" ht="12.75">
      <c r="A50" s="11">
        <v>38</v>
      </c>
      <c r="B50" s="12" t="s">
        <v>17</v>
      </c>
      <c r="C50" s="13">
        <f>'5-30'!C60+0.8</f>
        <v>7.26</v>
      </c>
      <c r="D50" s="13"/>
      <c r="E50" s="13"/>
      <c r="F50" s="13"/>
      <c r="G50" s="13"/>
      <c r="H50" s="13"/>
      <c r="I50" s="13"/>
    </row>
    <row r="51" spans="1:9" ht="12.75">
      <c r="A51" s="11">
        <v>39</v>
      </c>
      <c r="B51" s="12" t="s">
        <v>16</v>
      </c>
      <c r="C51" s="13">
        <f>'5-30'!C61+0.8</f>
        <v>7.28</v>
      </c>
      <c r="D51" s="13"/>
      <c r="E51" s="13"/>
      <c r="F51" s="13"/>
      <c r="G51" s="13"/>
      <c r="H51" s="13"/>
      <c r="I51" s="13"/>
    </row>
    <row r="52" spans="1:9" ht="12.75">
      <c r="A52" s="11">
        <v>40</v>
      </c>
      <c r="B52" s="12" t="s">
        <v>15</v>
      </c>
      <c r="C52" s="13">
        <f>'5-30'!C62+0.8</f>
        <v>7.3</v>
      </c>
      <c r="D52" s="13"/>
      <c r="E52" s="13"/>
      <c r="F52" s="13"/>
      <c r="G52" s="13"/>
      <c r="H52" s="13"/>
      <c r="I52" s="13"/>
    </row>
    <row r="53" spans="1:9" ht="12.75">
      <c r="A53" s="11">
        <v>41</v>
      </c>
      <c r="B53" s="12" t="s">
        <v>41</v>
      </c>
      <c r="C53" s="13">
        <f>'5-30'!C63+0.8</f>
        <v>7.319999999999999</v>
      </c>
      <c r="D53" s="13"/>
      <c r="E53" s="13"/>
      <c r="F53" s="13"/>
      <c r="G53" s="13"/>
      <c r="H53" s="13"/>
      <c r="I53" s="13"/>
    </row>
    <row r="54" spans="1:9" ht="12.75">
      <c r="A54" s="11">
        <v>42</v>
      </c>
      <c r="B54" s="12" t="s">
        <v>42</v>
      </c>
      <c r="C54" s="13">
        <f>'5-30'!C64+0.8</f>
        <v>7.34</v>
      </c>
      <c r="D54" s="13"/>
      <c r="E54" s="13"/>
      <c r="F54" s="13"/>
      <c r="G54" s="13"/>
      <c r="H54" s="13"/>
      <c r="I54" s="13"/>
    </row>
    <row r="55" spans="1:9" ht="12.75">
      <c r="A55" s="11">
        <v>43</v>
      </c>
      <c r="B55" s="12" t="s">
        <v>43</v>
      </c>
      <c r="C55" s="13">
        <f>'5-30'!C65+0.8</f>
        <v>7.359999999999999</v>
      </c>
      <c r="D55" s="13"/>
      <c r="E55" s="13"/>
      <c r="F55" s="13"/>
      <c r="G55" s="13"/>
      <c r="H55" s="13"/>
      <c r="I55" s="13"/>
    </row>
    <row r="56" spans="1:9" ht="12.75">
      <c r="A56" s="11">
        <v>44</v>
      </c>
      <c r="B56" s="12" t="s">
        <v>44</v>
      </c>
      <c r="C56" s="13">
        <f>'5-30'!C66+0.8</f>
        <v>7.37</v>
      </c>
      <c r="D56" s="13"/>
      <c r="E56" s="13"/>
      <c r="F56" s="13"/>
      <c r="G56" s="13"/>
      <c r="H56" s="13"/>
      <c r="I56" s="13"/>
    </row>
    <row r="57" spans="1:9" ht="12.75">
      <c r="A57" s="11">
        <v>45</v>
      </c>
      <c r="B57" s="12" t="s">
        <v>11</v>
      </c>
      <c r="C57" s="13">
        <f>'5-30'!C67+0.8</f>
        <v>7.38</v>
      </c>
      <c r="D57" s="13"/>
      <c r="E57" s="13"/>
      <c r="F57" s="13"/>
      <c r="G57" s="13"/>
      <c r="H57" s="13"/>
      <c r="I57" s="13"/>
    </row>
    <row r="58" spans="1:9" ht="12.75">
      <c r="A58" s="11">
        <v>46</v>
      </c>
      <c r="B58" s="12" t="s">
        <v>9</v>
      </c>
      <c r="C58" s="13">
        <v>7.4</v>
      </c>
      <c r="D58" s="13"/>
      <c r="E58" s="13"/>
      <c r="F58" s="13"/>
      <c r="G58" s="13"/>
      <c r="H58" s="13"/>
      <c r="I58" s="13"/>
    </row>
    <row r="59" spans="1:9" ht="12.75" customHeight="1">
      <c r="A59" s="19" t="s">
        <v>54</v>
      </c>
      <c r="B59" s="19"/>
      <c r="C59" s="19"/>
      <c r="D59" s="20"/>
      <c r="E59" s="20"/>
      <c r="F59" s="21" t="s">
        <v>55</v>
      </c>
      <c r="G59" s="21"/>
      <c r="H59" s="21"/>
      <c r="I59" s="21"/>
    </row>
    <row r="60" spans="1:9" ht="12.75">
      <c r="A60" s="1" t="s">
        <v>56</v>
      </c>
      <c r="B60" s="20"/>
      <c r="C60" s="20"/>
      <c r="D60" s="20"/>
      <c r="E60" s="20"/>
      <c r="F60" s="21" t="s">
        <v>48</v>
      </c>
      <c r="G60" s="21"/>
      <c r="H60" s="21"/>
      <c r="I60" s="21"/>
    </row>
    <row r="61" spans="1:6" ht="12.75">
      <c r="A61" s="1" t="s">
        <v>57</v>
      </c>
      <c r="F61" s="1" t="s">
        <v>58</v>
      </c>
    </row>
    <row r="122" spans="3:7" ht="12.75">
      <c r="C122" s="23"/>
      <c r="D122" s="23"/>
      <c r="E122" s="20"/>
      <c r="F122" s="23"/>
      <c r="G122" s="20"/>
    </row>
    <row r="123" spans="3:7" ht="12.75">
      <c r="C123" s="23"/>
      <c r="D123" s="23"/>
      <c r="E123" s="20"/>
      <c r="F123" s="23"/>
      <c r="G123" s="20"/>
    </row>
    <row r="124" spans="3:7" ht="12.75">
      <c r="C124" s="23"/>
      <c r="D124" s="23"/>
      <c r="E124" s="20"/>
      <c r="F124" s="23"/>
      <c r="G124" s="20"/>
    </row>
    <row r="125" spans="3:7" ht="12.75">
      <c r="C125" s="23"/>
      <c r="D125" s="23"/>
      <c r="E125" s="20"/>
      <c r="F125" s="23"/>
      <c r="G125" s="20"/>
    </row>
    <row r="126" spans="3:7" ht="12.75">
      <c r="C126" s="23"/>
      <c r="D126" s="23"/>
      <c r="E126" s="20"/>
      <c r="F126" s="23"/>
      <c r="G126" s="20"/>
    </row>
    <row r="127" spans="3:7" ht="12.75">
      <c r="C127" s="23"/>
      <c r="D127" s="23"/>
      <c r="E127" s="20"/>
      <c r="F127" s="23"/>
      <c r="G127" s="20"/>
    </row>
    <row r="128" spans="3:7" ht="12.75">
      <c r="C128" s="23"/>
      <c r="D128" s="23"/>
      <c r="E128" s="20"/>
      <c r="F128" s="23"/>
      <c r="G128" s="20"/>
    </row>
    <row r="129" spans="3:7" ht="12.75">
      <c r="C129" s="23"/>
      <c r="D129" s="23"/>
      <c r="E129" s="20"/>
      <c r="F129" s="23"/>
      <c r="G129" s="20"/>
    </row>
    <row r="130" spans="3:7" ht="12.75">
      <c r="C130" s="23"/>
      <c r="D130" s="23"/>
      <c r="E130" s="20"/>
      <c r="F130" s="23"/>
      <c r="G130" s="20"/>
    </row>
    <row r="131" spans="3:7" ht="12.75">
      <c r="C131" s="23"/>
      <c r="D131" s="23"/>
      <c r="E131" s="20"/>
      <c r="F131" s="23"/>
      <c r="G131" s="20"/>
    </row>
    <row r="132" spans="3:7" ht="12.75">
      <c r="C132" s="23"/>
      <c r="D132" s="23"/>
      <c r="E132" s="20"/>
      <c r="F132" s="23"/>
      <c r="G132" s="20"/>
    </row>
    <row r="133" spans="3:7" ht="12.75">
      <c r="C133" s="23"/>
      <c r="D133" s="23"/>
      <c r="E133" s="20"/>
      <c r="F133" s="23"/>
      <c r="G133" s="20"/>
    </row>
    <row r="134" spans="3:7" ht="12.75">
      <c r="C134" s="23"/>
      <c r="D134" s="23"/>
      <c r="E134" s="20"/>
      <c r="F134" s="23"/>
      <c r="G134" s="20"/>
    </row>
    <row r="135" spans="3:7" ht="12.75">
      <c r="C135" s="23"/>
      <c r="D135" s="23"/>
      <c r="E135" s="20"/>
      <c r="F135" s="23"/>
      <c r="G135" s="20"/>
    </row>
    <row r="136" spans="3:7" ht="12.75">
      <c r="C136" s="23"/>
      <c r="D136" s="23"/>
      <c r="E136" s="20"/>
      <c r="F136" s="23"/>
      <c r="G136" s="20"/>
    </row>
    <row r="137" spans="3:7" ht="12.75">
      <c r="C137" s="23"/>
      <c r="D137" s="23"/>
      <c r="E137" s="20"/>
      <c r="F137" s="23"/>
      <c r="G137" s="20"/>
    </row>
    <row r="138" spans="3:7" ht="12.75">
      <c r="C138" s="23"/>
      <c r="D138" s="23"/>
      <c r="E138" s="20"/>
      <c r="F138" s="23"/>
      <c r="G138" s="20"/>
    </row>
    <row r="139" spans="3:7" ht="12.75">
      <c r="C139" s="20"/>
      <c r="D139" s="20"/>
      <c r="E139" s="20"/>
      <c r="F139" s="23"/>
      <c r="G139" s="20"/>
    </row>
    <row r="140" spans="3:7" ht="12.75">
      <c r="C140" s="20"/>
      <c r="D140" s="20"/>
      <c r="E140" s="20"/>
      <c r="F140" s="23"/>
      <c r="G140" s="20"/>
    </row>
    <row r="141" spans="3:7" ht="12.75">
      <c r="C141" s="20"/>
      <c r="D141" s="20"/>
      <c r="E141" s="20"/>
      <c r="F141" s="20"/>
      <c r="G141" s="20"/>
    </row>
    <row r="142" spans="3:7" ht="12.75">
      <c r="C142" s="20"/>
      <c r="D142" s="20"/>
      <c r="E142" s="20"/>
      <c r="F142" s="20"/>
      <c r="G142" s="20"/>
    </row>
    <row r="143" spans="3:7" ht="12.75">
      <c r="C143" s="20"/>
      <c r="D143" s="20"/>
      <c r="E143" s="20"/>
      <c r="F143" s="20"/>
      <c r="G143" s="20"/>
    </row>
    <row r="144" spans="3:7" ht="12.75">
      <c r="C144" s="20"/>
      <c r="D144" s="20"/>
      <c r="E144" s="20"/>
      <c r="F144" s="20"/>
      <c r="G144" s="20"/>
    </row>
    <row r="145" spans="3:7" ht="12.75">
      <c r="C145" s="20"/>
      <c r="D145" s="20"/>
      <c r="E145" s="20"/>
      <c r="F145" s="20"/>
      <c r="G145" s="20"/>
    </row>
  </sheetData>
  <sheetProtection selectLockedCells="1" selectUnlockedCells="1"/>
  <mergeCells count="16">
    <mergeCell ref="H1:I1"/>
    <mergeCell ref="H2:K2"/>
    <mergeCell ref="H3:K3"/>
    <mergeCell ref="A7:K7"/>
    <mergeCell ref="A8:K8"/>
    <mergeCell ref="A9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9:C59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view="pageBreakPreview" zoomScale="115" zoomScaleSheetLayoutView="115" workbookViewId="0" topLeftCell="A31">
      <selection activeCell="I45" sqref="I45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7.8515625" style="1" customWidth="1"/>
    <col min="4" max="5" width="7.28125" style="1" customWidth="1"/>
    <col min="6" max="6" width="7.421875" style="1" customWidth="1"/>
    <col min="7" max="7" width="8.00390625" style="1" customWidth="1"/>
    <col min="8" max="8" width="7.140625" style="1" customWidth="1"/>
    <col min="9" max="9" width="7.851562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11" ht="18" customHeight="1">
      <c r="A1" s="2"/>
      <c r="B1" s="2"/>
      <c r="H1" s="24" t="s">
        <v>0</v>
      </c>
      <c r="I1" s="24"/>
      <c r="J1" s="24"/>
      <c r="K1" s="24"/>
    </row>
    <row r="2" spans="1:11" ht="45.75" customHeight="1">
      <c r="A2" s="2"/>
      <c r="B2" s="2"/>
      <c r="H2" s="4" t="str">
        <f>'5-30'!H2:K2</f>
        <v>И.о. Директора МКУ "Управление городского хозяйства"</v>
      </c>
      <c r="I2" s="4"/>
      <c r="J2" s="4"/>
      <c r="K2" s="4"/>
    </row>
    <row r="3" spans="1:11" ht="12.75">
      <c r="A3" s="2"/>
      <c r="B3" s="2"/>
      <c r="H3" s="5" t="str">
        <f>'5-30'!H3:K3</f>
        <v>___________В.В.Гаврилов</v>
      </c>
      <c r="I3" s="5"/>
      <c r="J3" s="5"/>
      <c r="K3" s="5"/>
    </row>
    <row r="4" spans="1:9" ht="12.75">
      <c r="A4" s="2"/>
      <c r="B4" s="6"/>
      <c r="I4" s="2"/>
    </row>
    <row r="5" spans="1:9" ht="12.75">
      <c r="A5" s="2"/>
      <c r="B5" s="2"/>
      <c r="H5" s="2" t="s">
        <v>3</v>
      </c>
      <c r="I5" s="2"/>
    </row>
    <row r="6" spans="1:2" ht="12.75">
      <c r="A6" s="2"/>
      <c r="B6" s="2"/>
    </row>
    <row r="7" spans="1:11" ht="12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0" ht="12.75" customHeight="1">
      <c r="A10" s="9" t="s">
        <v>7</v>
      </c>
      <c r="B10" s="10" t="s">
        <v>8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</row>
    <row r="11" spans="1:10" ht="12.75">
      <c r="A11" s="9"/>
      <c r="B11" s="10"/>
      <c r="C11" s="9"/>
      <c r="D11" s="9"/>
      <c r="E11" s="9"/>
      <c r="F11" s="9"/>
      <c r="G11" s="9"/>
      <c r="H11" s="9"/>
      <c r="I11" s="9"/>
      <c r="J11" s="9"/>
    </row>
    <row r="12" spans="1:10" ht="12.75">
      <c r="A12" s="11">
        <v>1</v>
      </c>
      <c r="B12" s="12" t="s">
        <v>9</v>
      </c>
      <c r="C12" s="13">
        <f>'5-30'!C12+0.7</f>
        <v>6</v>
      </c>
      <c r="D12" s="13">
        <f>'5-30'!D12+1</f>
        <v>8.15</v>
      </c>
      <c r="E12" s="13">
        <f>D12+1.85</f>
        <v>10</v>
      </c>
      <c r="F12" s="13">
        <f>E12+1.45</f>
        <v>11.45</v>
      </c>
      <c r="G12" s="13">
        <f>F12+3</f>
        <v>14.45</v>
      </c>
      <c r="H12" s="13">
        <f>E12+6.3</f>
        <v>16.3</v>
      </c>
      <c r="I12" s="13">
        <f>C12+12.3</f>
        <v>18.3</v>
      </c>
      <c r="J12" s="13">
        <f>I12+2</f>
        <v>20.3</v>
      </c>
    </row>
    <row r="13" spans="1:10" ht="12.75">
      <c r="A13" s="11">
        <v>2</v>
      </c>
      <c r="B13" s="12" t="s">
        <v>10</v>
      </c>
      <c r="C13" s="13">
        <f>'5-30'!C13+0.7</f>
        <v>6.0200000000000005</v>
      </c>
      <c r="D13" s="13">
        <f>'5-30'!D13+1</f>
        <v>8.17</v>
      </c>
      <c r="E13" s="13">
        <f aca="true" t="shared" si="0" ref="E13:F35">D13+1.85</f>
        <v>10.02</v>
      </c>
      <c r="F13" s="13">
        <f aca="true" t="shared" si="1" ref="F13:F20">E13+1.45</f>
        <v>11.469999999999999</v>
      </c>
      <c r="G13" s="13">
        <f aca="true" t="shared" si="2" ref="G13:G21">F13+3</f>
        <v>14.469999999999999</v>
      </c>
      <c r="H13" s="13">
        <f aca="true" t="shared" si="3" ref="H13:H28">E13+6.3</f>
        <v>16.32</v>
      </c>
      <c r="I13" s="13">
        <f aca="true" t="shared" si="4" ref="I13:I26">C13+12.3</f>
        <v>18.32</v>
      </c>
      <c r="J13" s="13">
        <f aca="true" t="shared" si="5" ref="J13:J26">I13+2</f>
        <v>20.32</v>
      </c>
    </row>
    <row r="14" spans="1:10" ht="12.75">
      <c r="A14" s="11">
        <v>3</v>
      </c>
      <c r="B14" s="12" t="s">
        <v>11</v>
      </c>
      <c r="C14" s="13">
        <f>'5-30'!C14+0.7</f>
        <v>6.03</v>
      </c>
      <c r="D14" s="13">
        <f>'5-30'!D14+1</f>
        <v>8.18</v>
      </c>
      <c r="E14" s="13">
        <f t="shared" si="0"/>
        <v>10.03</v>
      </c>
      <c r="F14" s="13">
        <f t="shared" si="1"/>
        <v>11.479999999999999</v>
      </c>
      <c r="G14" s="13">
        <f t="shared" si="2"/>
        <v>14.479999999999999</v>
      </c>
      <c r="H14" s="13">
        <f t="shared" si="3"/>
        <v>16.33</v>
      </c>
      <c r="I14" s="13">
        <f t="shared" si="4"/>
        <v>18.330000000000002</v>
      </c>
      <c r="J14" s="13">
        <f t="shared" si="5"/>
        <v>20.330000000000002</v>
      </c>
    </row>
    <row r="15" spans="1:10" ht="12.75">
      <c r="A15" s="11">
        <v>4</v>
      </c>
      <c r="B15" s="12" t="s">
        <v>12</v>
      </c>
      <c r="C15" s="13">
        <f>'5-30'!C15+0.7</f>
        <v>6.05</v>
      </c>
      <c r="D15" s="13">
        <f>'5-30'!D15+1</f>
        <v>8.190000000000001</v>
      </c>
      <c r="E15" s="13">
        <f t="shared" si="0"/>
        <v>10.040000000000001</v>
      </c>
      <c r="F15" s="13">
        <f t="shared" si="1"/>
        <v>11.49</v>
      </c>
      <c r="G15" s="13">
        <f t="shared" si="2"/>
        <v>14.49</v>
      </c>
      <c r="H15" s="13">
        <f t="shared" si="3"/>
        <v>16.34</v>
      </c>
      <c r="I15" s="13">
        <f t="shared" si="4"/>
        <v>18.35</v>
      </c>
      <c r="J15" s="13">
        <f t="shared" si="5"/>
        <v>20.35</v>
      </c>
    </row>
    <row r="16" spans="1:10" ht="12.75">
      <c r="A16" s="11">
        <v>5</v>
      </c>
      <c r="B16" s="12" t="s">
        <v>13</v>
      </c>
      <c r="C16" s="13">
        <f>'5-30'!C16+0.7</f>
        <v>6.07</v>
      </c>
      <c r="D16" s="13">
        <f>'5-30'!D16+1</f>
        <v>8.21</v>
      </c>
      <c r="E16" s="13">
        <f t="shared" si="0"/>
        <v>10.06</v>
      </c>
      <c r="F16" s="13">
        <f t="shared" si="1"/>
        <v>11.51</v>
      </c>
      <c r="G16" s="13">
        <f t="shared" si="2"/>
        <v>14.51</v>
      </c>
      <c r="H16" s="13">
        <f t="shared" si="3"/>
        <v>16.36</v>
      </c>
      <c r="I16" s="13">
        <f t="shared" si="4"/>
        <v>18.37</v>
      </c>
      <c r="J16" s="13">
        <f t="shared" si="5"/>
        <v>20.37</v>
      </c>
    </row>
    <row r="17" spans="1:10" ht="12.75">
      <c r="A17" s="11">
        <v>6</v>
      </c>
      <c r="B17" s="12" t="s">
        <v>14</v>
      </c>
      <c r="C17" s="13">
        <f>'5-30'!C17+0.7</f>
        <v>6.09</v>
      </c>
      <c r="D17" s="13">
        <f>'5-30'!D17+1</f>
        <v>8.23</v>
      </c>
      <c r="E17" s="13">
        <f t="shared" si="0"/>
        <v>10.08</v>
      </c>
      <c r="F17" s="13">
        <f t="shared" si="1"/>
        <v>11.53</v>
      </c>
      <c r="G17" s="13">
        <f t="shared" si="2"/>
        <v>14.53</v>
      </c>
      <c r="H17" s="13">
        <f t="shared" si="3"/>
        <v>16.38</v>
      </c>
      <c r="I17" s="13">
        <f t="shared" si="4"/>
        <v>18.39</v>
      </c>
      <c r="J17" s="13">
        <f t="shared" si="5"/>
        <v>20.39</v>
      </c>
    </row>
    <row r="18" spans="1:10" ht="12.75">
      <c r="A18" s="11">
        <v>7</v>
      </c>
      <c r="B18" s="12" t="s">
        <v>15</v>
      </c>
      <c r="C18" s="13">
        <f>'5-30'!C18+0.7</f>
        <v>6.11</v>
      </c>
      <c r="D18" s="13">
        <f>'5-30'!D18+1</f>
        <v>8.25</v>
      </c>
      <c r="E18" s="13">
        <f t="shared" si="0"/>
        <v>10.1</v>
      </c>
      <c r="F18" s="13">
        <f t="shared" si="1"/>
        <v>11.549999999999999</v>
      </c>
      <c r="G18" s="13">
        <f t="shared" si="2"/>
        <v>14.549999999999999</v>
      </c>
      <c r="H18" s="13">
        <f t="shared" si="3"/>
        <v>16.4</v>
      </c>
      <c r="I18" s="13">
        <f t="shared" si="4"/>
        <v>18.41</v>
      </c>
      <c r="J18" s="13">
        <f t="shared" si="5"/>
        <v>20.41</v>
      </c>
    </row>
    <row r="19" spans="1:10" ht="12.75">
      <c r="A19" s="11">
        <v>8</v>
      </c>
      <c r="B19" s="12" t="s">
        <v>16</v>
      </c>
      <c r="C19" s="13">
        <f>'5-30'!C19+0.7</f>
        <v>6.13</v>
      </c>
      <c r="D19" s="13">
        <f>'5-30'!D19+1</f>
        <v>8.27</v>
      </c>
      <c r="E19" s="13">
        <f t="shared" si="0"/>
        <v>10.12</v>
      </c>
      <c r="F19" s="13">
        <f t="shared" si="1"/>
        <v>11.569999999999999</v>
      </c>
      <c r="G19" s="13">
        <f t="shared" si="2"/>
        <v>14.569999999999999</v>
      </c>
      <c r="H19" s="13">
        <f t="shared" si="3"/>
        <v>16.419999999999998</v>
      </c>
      <c r="I19" s="13">
        <f t="shared" si="4"/>
        <v>18.43</v>
      </c>
      <c r="J19" s="13">
        <f t="shared" si="5"/>
        <v>20.43</v>
      </c>
    </row>
    <row r="20" spans="1:10" ht="12.75">
      <c r="A20" s="11">
        <v>9</v>
      </c>
      <c r="B20" s="12" t="s">
        <v>17</v>
      </c>
      <c r="C20" s="13">
        <f>'5-30'!C20+0.7</f>
        <v>6.140000000000001</v>
      </c>
      <c r="D20" s="13">
        <f>'5-30'!D20+1</f>
        <v>8.29</v>
      </c>
      <c r="E20" s="13">
        <f t="shared" si="0"/>
        <v>10.139999999999999</v>
      </c>
      <c r="F20" s="13">
        <f t="shared" si="1"/>
        <v>11.589999999999998</v>
      </c>
      <c r="G20" s="13">
        <f t="shared" si="2"/>
        <v>14.589999999999998</v>
      </c>
      <c r="H20" s="13">
        <f t="shared" si="3"/>
        <v>16.439999999999998</v>
      </c>
      <c r="I20" s="13">
        <f t="shared" si="4"/>
        <v>18.44</v>
      </c>
      <c r="J20" s="13">
        <f t="shared" si="5"/>
        <v>20.44</v>
      </c>
    </row>
    <row r="21" spans="1:10" ht="12.75">
      <c r="A21" s="11">
        <v>10</v>
      </c>
      <c r="B21" s="12" t="s">
        <v>18</v>
      </c>
      <c r="C21" s="13">
        <f>'5-30'!C21+0.7</f>
        <v>6.15</v>
      </c>
      <c r="D21" s="13">
        <f>'5-30'!D21+1</f>
        <v>8.309999999999999</v>
      </c>
      <c r="E21" s="13">
        <f t="shared" si="0"/>
        <v>10.159999999999998</v>
      </c>
      <c r="F21" s="13">
        <f>E21+1.85</f>
        <v>12.009999999999998</v>
      </c>
      <c r="G21" s="13">
        <f t="shared" si="2"/>
        <v>15.009999999999998</v>
      </c>
      <c r="H21" s="13">
        <f t="shared" si="3"/>
        <v>16.459999999999997</v>
      </c>
      <c r="I21" s="13">
        <f t="shared" si="4"/>
        <v>18.450000000000003</v>
      </c>
      <c r="J21" s="13">
        <f t="shared" si="5"/>
        <v>20.450000000000003</v>
      </c>
    </row>
    <row r="22" spans="1:10" ht="12.75">
      <c r="A22" s="11">
        <v>11</v>
      </c>
      <c r="B22" s="12" t="s">
        <v>19</v>
      </c>
      <c r="C22" s="13">
        <f>'5-30'!C22+0.7</f>
        <v>6.16</v>
      </c>
      <c r="D22" s="13">
        <f>'5-30'!D22+1</f>
        <v>8.32</v>
      </c>
      <c r="E22" s="13">
        <f t="shared" si="0"/>
        <v>10.17</v>
      </c>
      <c r="F22" s="13">
        <f t="shared" si="0"/>
        <v>12.02</v>
      </c>
      <c r="G22" s="13">
        <f aca="true" t="shared" si="6" ref="G22:G35">F22+3</f>
        <v>15.02</v>
      </c>
      <c r="H22" s="13">
        <f t="shared" si="3"/>
        <v>16.47</v>
      </c>
      <c r="I22" s="13">
        <f t="shared" si="4"/>
        <v>18.46</v>
      </c>
      <c r="J22" s="13">
        <f t="shared" si="5"/>
        <v>20.46</v>
      </c>
    </row>
    <row r="23" spans="1:10" ht="12.75">
      <c r="A23" s="11">
        <v>12</v>
      </c>
      <c r="B23" s="12" t="s">
        <v>20</v>
      </c>
      <c r="C23" s="13">
        <f>'5-30'!C23+0.7</f>
        <v>6.17</v>
      </c>
      <c r="D23" s="13">
        <f>'5-30'!D23+1</f>
        <v>8.34</v>
      </c>
      <c r="E23" s="13">
        <f t="shared" si="0"/>
        <v>10.19</v>
      </c>
      <c r="F23" s="13">
        <f t="shared" si="0"/>
        <v>12.04</v>
      </c>
      <c r="G23" s="13">
        <f t="shared" si="6"/>
        <v>15.04</v>
      </c>
      <c r="H23" s="13">
        <f t="shared" si="3"/>
        <v>16.49</v>
      </c>
      <c r="I23" s="13">
        <f t="shared" si="4"/>
        <v>18.47</v>
      </c>
      <c r="J23" s="13">
        <f t="shared" si="5"/>
        <v>20.47</v>
      </c>
    </row>
    <row r="24" spans="1:10" ht="12.75">
      <c r="A24" s="11">
        <v>13</v>
      </c>
      <c r="B24" s="12" t="s">
        <v>21</v>
      </c>
      <c r="C24" s="13">
        <f>'5-30'!C24+0.7</f>
        <v>6.2</v>
      </c>
      <c r="D24" s="13">
        <f>'5-30'!D24+1</f>
        <v>8.35</v>
      </c>
      <c r="E24" s="13">
        <f t="shared" si="0"/>
        <v>10.2</v>
      </c>
      <c r="F24" s="13">
        <f t="shared" si="0"/>
        <v>12.049999999999999</v>
      </c>
      <c r="G24" s="13">
        <f t="shared" si="6"/>
        <v>15.049999999999999</v>
      </c>
      <c r="H24" s="13">
        <f t="shared" si="3"/>
        <v>16.5</v>
      </c>
      <c r="I24" s="13">
        <f t="shared" si="4"/>
        <v>18.5</v>
      </c>
      <c r="J24" s="13">
        <f t="shared" si="5"/>
        <v>20.5</v>
      </c>
    </row>
    <row r="25" spans="1:10" ht="12.75">
      <c r="A25" s="11">
        <v>14</v>
      </c>
      <c r="B25" s="12" t="s">
        <v>22</v>
      </c>
      <c r="C25" s="13">
        <f>'5-30'!C25+0.7</f>
        <v>6.21</v>
      </c>
      <c r="D25" s="13">
        <f>'5-30'!D25+1</f>
        <v>8.39</v>
      </c>
      <c r="E25" s="13">
        <f t="shared" si="0"/>
        <v>10.24</v>
      </c>
      <c r="F25" s="13">
        <f t="shared" si="0"/>
        <v>12.09</v>
      </c>
      <c r="G25" s="13">
        <f t="shared" si="6"/>
        <v>15.09</v>
      </c>
      <c r="H25" s="13">
        <f t="shared" si="3"/>
        <v>16.54</v>
      </c>
      <c r="I25" s="13">
        <f t="shared" si="4"/>
        <v>18.51</v>
      </c>
      <c r="J25" s="13">
        <f t="shared" si="5"/>
        <v>20.51</v>
      </c>
    </row>
    <row r="26" spans="1:10" ht="12.75">
      <c r="A26" s="11">
        <v>15</v>
      </c>
      <c r="B26" s="12" t="s">
        <v>23</v>
      </c>
      <c r="C26" s="13">
        <f>'5-30'!C26+0.7</f>
        <v>6.23</v>
      </c>
      <c r="D26" s="13">
        <f>'5-30'!D26+1</f>
        <v>8.4</v>
      </c>
      <c r="E26" s="13">
        <f t="shared" si="0"/>
        <v>10.25</v>
      </c>
      <c r="F26" s="13">
        <f t="shared" si="0"/>
        <v>12.1</v>
      </c>
      <c r="G26" s="13">
        <f t="shared" si="6"/>
        <v>15.1</v>
      </c>
      <c r="H26" s="13">
        <f t="shared" si="3"/>
        <v>16.55</v>
      </c>
      <c r="I26" s="13">
        <f t="shared" si="4"/>
        <v>18.53</v>
      </c>
      <c r="J26" s="13">
        <f t="shared" si="5"/>
        <v>20.53</v>
      </c>
    </row>
    <row r="27" spans="1:10" ht="12.75">
      <c r="A27" s="11">
        <v>16</v>
      </c>
      <c r="B27" s="12" t="s">
        <v>24</v>
      </c>
      <c r="C27" s="15"/>
      <c r="D27" s="13">
        <f>'5-30'!D27+1</f>
        <v>8.42</v>
      </c>
      <c r="E27" s="13">
        <f t="shared" si="0"/>
        <v>10.27</v>
      </c>
      <c r="F27" s="13">
        <f t="shared" si="0"/>
        <v>12.12</v>
      </c>
      <c r="G27" s="13">
        <f t="shared" si="6"/>
        <v>15.12</v>
      </c>
      <c r="H27" s="13">
        <f t="shared" si="3"/>
        <v>16.57</v>
      </c>
      <c r="I27" s="15"/>
      <c r="J27" s="13">
        <v>20.57</v>
      </c>
    </row>
    <row r="28" spans="1:10" ht="12.75">
      <c r="A28" s="11">
        <v>17</v>
      </c>
      <c r="B28" s="12" t="s">
        <v>25</v>
      </c>
      <c r="C28" s="15"/>
      <c r="D28" s="13">
        <f>'5-30'!D28+1</f>
        <v>8.440000000000001</v>
      </c>
      <c r="E28" s="13">
        <f t="shared" si="0"/>
        <v>10.290000000000001</v>
      </c>
      <c r="F28" s="13">
        <f t="shared" si="0"/>
        <v>12.14</v>
      </c>
      <c r="G28" s="13">
        <f t="shared" si="6"/>
        <v>15.14</v>
      </c>
      <c r="H28" s="13">
        <f t="shared" si="3"/>
        <v>16.59</v>
      </c>
      <c r="I28" s="15"/>
      <c r="J28" s="13">
        <v>20.59</v>
      </c>
    </row>
    <row r="29" spans="1:10" ht="12.75">
      <c r="A29" s="11">
        <v>18</v>
      </c>
      <c r="B29" s="12" t="s">
        <v>26</v>
      </c>
      <c r="C29" s="15"/>
      <c r="D29" s="13">
        <f>'5-30'!D29+1</f>
        <v>8.46</v>
      </c>
      <c r="E29" s="13">
        <f t="shared" si="0"/>
        <v>10.31</v>
      </c>
      <c r="F29" s="13">
        <f t="shared" si="0"/>
        <v>12.16</v>
      </c>
      <c r="G29" s="13">
        <f t="shared" si="6"/>
        <v>15.16</v>
      </c>
      <c r="H29" s="13">
        <f>E29+6.7</f>
        <v>17.01</v>
      </c>
      <c r="I29" s="15"/>
      <c r="J29" s="13">
        <f>H29+4</f>
        <v>21.01</v>
      </c>
    </row>
    <row r="30" spans="1:10" ht="12.75">
      <c r="A30" s="11">
        <v>19</v>
      </c>
      <c r="B30" s="12" t="s">
        <v>27</v>
      </c>
      <c r="C30" s="15"/>
      <c r="D30" s="13">
        <f>'5-30'!D30+1</f>
        <v>8.469999999999999</v>
      </c>
      <c r="E30" s="13">
        <f t="shared" si="0"/>
        <v>10.319999999999999</v>
      </c>
      <c r="F30" s="13">
        <f t="shared" si="0"/>
        <v>12.169999999999998</v>
      </c>
      <c r="G30" s="13">
        <f t="shared" si="6"/>
        <v>15.169999999999998</v>
      </c>
      <c r="H30" s="13">
        <f aca="true" t="shared" si="7" ref="H30:H35">E30+6.7</f>
        <v>17.02</v>
      </c>
      <c r="I30" s="15"/>
      <c r="J30" s="13">
        <f aca="true" t="shared" si="8" ref="J30:J35">H30+4</f>
        <v>21.02</v>
      </c>
    </row>
    <row r="31" spans="1:10" ht="12.75">
      <c r="A31" s="11">
        <v>20</v>
      </c>
      <c r="B31" s="12" t="s">
        <v>28</v>
      </c>
      <c r="C31" s="15"/>
      <c r="D31" s="13">
        <f>'5-30'!D31+1</f>
        <v>8.49</v>
      </c>
      <c r="E31" s="13">
        <f t="shared" si="0"/>
        <v>10.34</v>
      </c>
      <c r="F31" s="13">
        <f t="shared" si="0"/>
        <v>12.19</v>
      </c>
      <c r="G31" s="13">
        <f t="shared" si="6"/>
        <v>15.19</v>
      </c>
      <c r="H31" s="13">
        <f t="shared" si="7"/>
        <v>17.04</v>
      </c>
      <c r="I31" s="15"/>
      <c r="J31" s="13">
        <f t="shared" si="8"/>
        <v>21.04</v>
      </c>
    </row>
    <row r="32" spans="1:10" ht="12.75">
      <c r="A32" s="11">
        <v>21</v>
      </c>
      <c r="B32" s="12" t="s">
        <v>29</v>
      </c>
      <c r="C32" s="15"/>
      <c r="D32" s="13">
        <f>'5-30'!D32+1</f>
        <v>8.5</v>
      </c>
      <c r="E32" s="13">
        <f t="shared" si="0"/>
        <v>10.35</v>
      </c>
      <c r="F32" s="13">
        <f t="shared" si="0"/>
        <v>12.2</v>
      </c>
      <c r="G32" s="13">
        <f t="shared" si="6"/>
        <v>15.2</v>
      </c>
      <c r="H32" s="13">
        <f t="shared" si="7"/>
        <v>17.05</v>
      </c>
      <c r="I32" s="15"/>
      <c r="J32" s="13">
        <f t="shared" si="8"/>
        <v>21.05</v>
      </c>
    </row>
    <row r="33" spans="1:10" ht="12.75">
      <c r="A33" s="11">
        <v>22</v>
      </c>
      <c r="B33" s="12" t="s">
        <v>30</v>
      </c>
      <c r="C33" s="15"/>
      <c r="D33" s="13">
        <f>'5-30'!D33+1</f>
        <v>8.52</v>
      </c>
      <c r="E33" s="13">
        <f t="shared" si="0"/>
        <v>10.37</v>
      </c>
      <c r="F33" s="13">
        <f t="shared" si="0"/>
        <v>12.219999999999999</v>
      </c>
      <c r="G33" s="13">
        <f t="shared" si="6"/>
        <v>15.219999999999999</v>
      </c>
      <c r="H33" s="13">
        <f t="shared" si="7"/>
        <v>17.07</v>
      </c>
      <c r="I33" s="15"/>
      <c r="J33" s="13">
        <f t="shared" si="8"/>
        <v>21.07</v>
      </c>
    </row>
    <row r="34" spans="1:10" ht="12.75">
      <c r="A34" s="11">
        <v>23</v>
      </c>
      <c r="B34" s="12" t="s">
        <v>31</v>
      </c>
      <c r="C34" s="15"/>
      <c r="D34" s="13">
        <f>'5-30'!D34+1</f>
        <v>8.530000000000001</v>
      </c>
      <c r="E34" s="13">
        <f t="shared" si="0"/>
        <v>10.38</v>
      </c>
      <c r="F34" s="13">
        <f t="shared" si="0"/>
        <v>12.23</v>
      </c>
      <c r="G34" s="13">
        <f t="shared" si="6"/>
        <v>15.23</v>
      </c>
      <c r="H34" s="13">
        <f t="shared" si="7"/>
        <v>17.080000000000002</v>
      </c>
      <c r="I34" s="15"/>
      <c r="J34" s="13">
        <f t="shared" si="8"/>
        <v>21.080000000000002</v>
      </c>
    </row>
    <row r="35" spans="1:10" ht="12.75">
      <c r="A35" s="11">
        <v>24</v>
      </c>
      <c r="B35" s="12" t="s">
        <v>32</v>
      </c>
      <c r="C35" s="15"/>
      <c r="D35" s="13">
        <f>'5-30'!D35+1</f>
        <v>8.55</v>
      </c>
      <c r="E35" s="13">
        <f t="shared" si="0"/>
        <v>10.4</v>
      </c>
      <c r="F35" s="13">
        <f t="shared" si="0"/>
        <v>12.25</v>
      </c>
      <c r="G35" s="13">
        <f t="shared" si="6"/>
        <v>15.25</v>
      </c>
      <c r="H35" s="13">
        <f t="shared" si="7"/>
        <v>17.1</v>
      </c>
      <c r="I35" s="15"/>
      <c r="J35" s="13">
        <f t="shared" si="8"/>
        <v>21.1</v>
      </c>
    </row>
    <row r="36" spans="1:10" ht="12.75">
      <c r="A36" s="11">
        <v>25</v>
      </c>
      <c r="B36" s="12" t="s">
        <v>59</v>
      </c>
      <c r="C36" s="13">
        <v>6.52</v>
      </c>
      <c r="D36" s="15"/>
      <c r="E36" s="15"/>
      <c r="F36" s="15"/>
      <c r="G36" s="15"/>
      <c r="H36" s="15"/>
      <c r="I36" s="13">
        <v>19.22</v>
      </c>
      <c r="J36" s="15"/>
    </row>
    <row r="37" spans="1:10" ht="12.75">
      <c r="A37" s="11">
        <v>26</v>
      </c>
      <c r="B37" s="12" t="s">
        <v>34</v>
      </c>
      <c r="C37" s="17">
        <v>6.54</v>
      </c>
      <c r="D37" s="15"/>
      <c r="E37" s="15"/>
      <c r="F37" s="15"/>
      <c r="G37" s="15"/>
      <c r="H37" s="15"/>
      <c r="I37" s="17">
        <v>19.24</v>
      </c>
      <c r="J37" s="15"/>
    </row>
    <row r="38" spans="1:10" ht="12.75">
      <c r="A38" s="11">
        <v>27</v>
      </c>
      <c r="B38" s="12" t="s">
        <v>35</v>
      </c>
      <c r="C38" s="17">
        <v>6.56</v>
      </c>
      <c r="D38" s="15"/>
      <c r="E38" s="15"/>
      <c r="F38" s="15"/>
      <c r="G38" s="15"/>
      <c r="H38" s="15"/>
      <c r="I38" s="17">
        <v>19.26</v>
      </c>
      <c r="J38" s="15"/>
    </row>
    <row r="39" spans="1:10" ht="12.75">
      <c r="A39" s="11">
        <v>28</v>
      </c>
      <c r="B39" s="12" t="s">
        <v>36</v>
      </c>
      <c r="C39" s="13">
        <v>6.58</v>
      </c>
      <c r="D39" s="15"/>
      <c r="E39" s="15"/>
      <c r="F39" s="15"/>
      <c r="G39" s="15"/>
      <c r="H39" s="15"/>
      <c r="I39" s="13">
        <v>19.28</v>
      </c>
      <c r="J39" s="15"/>
    </row>
    <row r="40" spans="1:10" ht="12.75">
      <c r="A40" s="11">
        <v>29</v>
      </c>
      <c r="B40" s="12" t="s">
        <v>37</v>
      </c>
      <c r="C40" s="13">
        <v>7</v>
      </c>
      <c r="D40" s="15"/>
      <c r="E40" s="15"/>
      <c r="F40" s="15"/>
      <c r="G40" s="15"/>
      <c r="H40" s="15"/>
      <c r="I40" s="13">
        <v>19.3</v>
      </c>
      <c r="J40" s="15"/>
    </row>
    <row r="41" spans="1:10" ht="12.75">
      <c r="A41" s="11"/>
      <c r="B41" s="12"/>
      <c r="C41" s="13"/>
      <c r="D41" s="15"/>
      <c r="E41" s="15"/>
      <c r="F41" s="15"/>
      <c r="G41" s="15"/>
      <c r="H41" s="15"/>
      <c r="I41" s="13"/>
      <c r="J41" s="15"/>
    </row>
    <row r="42" spans="1:10" ht="12.75">
      <c r="A42" s="11">
        <v>30</v>
      </c>
      <c r="B42" s="12" t="s">
        <v>37</v>
      </c>
      <c r="C42" s="13">
        <v>7</v>
      </c>
      <c r="D42" s="15"/>
      <c r="E42" s="15"/>
      <c r="F42" s="15"/>
      <c r="G42" s="15"/>
      <c r="H42" s="15"/>
      <c r="I42" s="13">
        <v>19.3</v>
      </c>
      <c r="J42" s="15"/>
    </row>
    <row r="43" spans="1:10" ht="12.75">
      <c r="A43" s="11">
        <v>31</v>
      </c>
      <c r="B43" s="12" t="s">
        <v>36</v>
      </c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1">
        <v>32</v>
      </c>
      <c r="B44" s="12" t="s">
        <v>35</v>
      </c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1">
        <v>33</v>
      </c>
      <c r="B45" s="12" t="s">
        <v>34</v>
      </c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1">
        <v>34</v>
      </c>
      <c r="B46" s="25" t="s">
        <v>60</v>
      </c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1">
        <v>35</v>
      </c>
      <c r="B47" s="12" t="s">
        <v>32</v>
      </c>
      <c r="C47" s="15"/>
      <c r="D47" s="13">
        <f>'5-30'!D47+1</f>
        <v>9.05</v>
      </c>
      <c r="E47" s="13">
        <f>D47+1.45</f>
        <v>10.5</v>
      </c>
      <c r="F47" s="13">
        <f>E47+1.85</f>
        <v>12.35</v>
      </c>
      <c r="G47" s="13">
        <f>F47+3</f>
        <v>15.35</v>
      </c>
      <c r="H47" s="13">
        <f>G47+1.85</f>
        <v>17.2</v>
      </c>
      <c r="I47" s="15"/>
      <c r="J47" s="13">
        <f>H47+4</f>
        <v>21.2</v>
      </c>
    </row>
    <row r="48" spans="1:10" ht="12.75">
      <c r="A48" s="11">
        <v>36</v>
      </c>
      <c r="B48" s="12" t="s">
        <v>31</v>
      </c>
      <c r="C48" s="15"/>
      <c r="D48" s="13">
        <f>'5-30'!D48+1</f>
        <v>9.07</v>
      </c>
      <c r="E48" s="13">
        <f>D48+1.45</f>
        <v>10.52</v>
      </c>
      <c r="F48" s="13">
        <f>E48+1.85</f>
        <v>12.37</v>
      </c>
      <c r="G48" s="13">
        <f aca="true" t="shared" si="9" ref="G48:G60">F48+3</f>
        <v>15.37</v>
      </c>
      <c r="H48" s="13">
        <f aca="true" t="shared" si="10" ref="H48:H59">G48+1.85</f>
        <v>17.22</v>
      </c>
      <c r="I48" s="15"/>
      <c r="J48" s="13">
        <f aca="true" t="shared" si="11" ref="J48:J68">H48+4</f>
        <v>21.22</v>
      </c>
    </row>
    <row r="49" spans="1:10" ht="12.75">
      <c r="A49" s="11">
        <v>37</v>
      </c>
      <c r="B49" s="12" t="s">
        <v>30</v>
      </c>
      <c r="C49" s="15"/>
      <c r="D49" s="13">
        <f>'5-30'!D49+1</f>
        <v>9.11</v>
      </c>
      <c r="E49" s="13">
        <f>D49+1.45</f>
        <v>10.559999999999999</v>
      </c>
      <c r="F49" s="13">
        <f>E49+1.85</f>
        <v>12.409999999999998</v>
      </c>
      <c r="G49" s="13">
        <f t="shared" si="9"/>
        <v>15.409999999999998</v>
      </c>
      <c r="H49" s="13">
        <f t="shared" si="10"/>
        <v>17.259999999999998</v>
      </c>
      <c r="I49" s="15"/>
      <c r="J49" s="13">
        <f t="shared" si="11"/>
        <v>21.259999999999998</v>
      </c>
    </row>
    <row r="50" spans="1:10" ht="12.75">
      <c r="A50" s="11">
        <v>38</v>
      </c>
      <c r="B50" s="12" t="s">
        <v>29</v>
      </c>
      <c r="C50" s="15"/>
      <c r="D50" s="13">
        <f>'5-30'!D50+1</f>
        <v>9.13</v>
      </c>
      <c r="E50" s="13">
        <f>D50+1.45</f>
        <v>10.58</v>
      </c>
      <c r="F50" s="13">
        <f>E50+1.85</f>
        <v>12.43</v>
      </c>
      <c r="G50" s="13">
        <f t="shared" si="9"/>
        <v>15.43</v>
      </c>
      <c r="H50" s="13">
        <f t="shared" si="10"/>
        <v>17.28</v>
      </c>
      <c r="I50" s="15"/>
      <c r="J50" s="13">
        <f t="shared" si="11"/>
        <v>21.28</v>
      </c>
    </row>
    <row r="51" spans="1:10" ht="12.75">
      <c r="A51" s="11">
        <v>39</v>
      </c>
      <c r="B51" s="12" t="s">
        <v>28</v>
      </c>
      <c r="C51" s="15"/>
      <c r="D51" s="13">
        <f>'5-30'!D51+1</f>
        <v>9.17</v>
      </c>
      <c r="E51" s="13">
        <f>D51+1.85</f>
        <v>11.02</v>
      </c>
      <c r="F51" s="13">
        <f>E51+1.45</f>
        <v>12.469999999999999</v>
      </c>
      <c r="G51" s="13">
        <f t="shared" si="9"/>
        <v>15.469999999999999</v>
      </c>
      <c r="H51" s="13">
        <f t="shared" si="10"/>
        <v>17.32</v>
      </c>
      <c r="I51" s="15"/>
      <c r="J51" s="13">
        <f t="shared" si="11"/>
        <v>21.32</v>
      </c>
    </row>
    <row r="52" spans="1:10" ht="12.75">
      <c r="A52" s="11">
        <v>40</v>
      </c>
      <c r="B52" s="12" t="s">
        <v>27</v>
      </c>
      <c r="C52" s="15"/>
      <c r="D52" s="13">
        <f>'5-30'!D52+1</f>
        <v>9.19</v>
      </c>
      <c r="E52" s="13">
        <f aca="true" t="shared" si="12" ref="E52:F68">D52+1.85</f>
        <v>11.04</v>
      </c>
      <c r="F52" s="13">
        <f aca="true" t="shared" si="13" ref="F52:F59">E52+1.45</f>
        <v>12.489999999999998</v>
      </c>
      <c r="G52" s="13">
        <f t="shared" si="9"/>
        <v>15.489999999999998</v>
      </c>
      <c r="H52" s="13">
        <f t="shared" si="10"/>
        <v>17.34</v>
      </c>
      <c r="I52" s="15"/>
      <c r="J52" s="13">
        <f t="shared" si="11"/>
        <v>21.34</v>
      </c>
    </row>
    <row r="53" spans="1:10" ht="12.75">
      <c r="A53" s="11">
        <v>41</v>
      </c>
      <c r="B53" s="12" t="s">
        <v>26</v>
      </c>
      <c r="C53" s="15"/>
      <c r="D53" s="13">
        <f>'5-30'!D53+1</f>
        <v>9.2</v>
      </c>
      <c r="E53" s="13">
        <f t="shared" si="12"/>
        <v>11.049999999999999</v>
      </c>
      <c r="F53" s="13">
        <f t="shared" si="13"/>
        <v>12.499999999999998</v>
      </c>
      <c r="G53" s="13">
        <f t="shared" si="9"/>
        <v>15.499999999999998</v>
      </c>
      <c r="H53" s="13">
        <f t="shared" si="10"/>
        <v>17.349999999999998</v>
      </c>
      <c r="I53" s="15"/>
      <c r="J53" s="13">
        <f t="shared" si="11"/>
        <v>21.349999999999998</v>
      </c>
    </row>
    <row r="54" spans="1:10" ht="12.75">
      <c r="A54" s="11">
        <v>42</v>
      </c>
      <c r="B54" s="12" t="s">
        <v>25</v>
      </c>
      <c r="C54" s="15"/>
      <c r="D54" s="13">
        <f>'5-30'!D54+1</f>
        <v>9.21</v>
      </c>
      <c r="E54" s="13">
        <f t="shared" si="12"/>
        <v>11.06</v>
      </c>
      <c r="F54" s="13">
        <f t="shared" si="13"/>
        <v>12.51</v>
      </c>
      <c r="G54" s="13">
        <f t="shared" si="9"/>
        <v>15.51</v>
      </c>
      <c r="H54" s="13">
        <f t="shared" si="10"/>
        <v>17.36</v>
      </c>
      <c r="I54" s="15"/>
      <c r="J54" s="13">
        <f t="shared" si="11"/>
        <v>21.36</v>
      </c>
    </row>
    <row r="55" spans="1:10" ht="12.75">
      <c r="A55" s="11">
        <v>43</v>
      </c>
      <c r="B55" s="12" t="s">
        <v>22</v>
      </c>
      <c r="C55" s="13">
        <f>I55-12.7</f>
        <v>7.379999999999999</v>
      </c>
      <c r="D55" s="13">
        <f>'5-30'!D55+1</f>
        <v>9.23</v>
      </c>
      <c r="E55" s="13">
        <f t="shared" si="12"/>
        <v>11.08</v>
      </c>
      <c r="F55" s="13">
        <f t="shared" si="13"/>
        <v>12.53</v>
      </c>
      <c r="G55" s="13">
        <f t="shared" si="9"/>
        <v>15.53</v>
      </c>
      <c r="H55" s="13">
        <f t="shared" si="10"/>
        <v>17.38</v>
      </c>
      <c r="I55" s="13">
        <v>20.08</v>
      </c>
      <c r="J55" s="13">
        <f t="shared" si="11"/>
        <v>21.38</v>
      </c>
    </row>
    <row r="56" spans="1:10" ht="12.75">
      <c r="A56" s="11">
        <v>44</v>
      </c>
      <c r="B56" s="12" t="s">
        <v>39</v>
      </c>
      <c r="C56" s="13">
        <f aca="true" t="shared" si="14" ref="C56:C67">I56-12.7</f>
        <v>7.390000000000001</v>
      </c>
      <c r="D56" s="13">
        <f>'5-30'!D56+1</f>
        <v>9.24</v>
      </c>
      <c r="E56" s="13">
        <f t="shared" si="12"/>
        <v>11.09</v>
      </c>
      <c r="F56" s="13">
        <f t="shared" si="13"/>
        <v>12.54</v>
      </c>
      <c r="G56" s="13">
        <f t="shared" si="9"/>
        <v>15.54</v>
      </c>
      <c r="H56" s="13">
        <f t="shared" si="10"/>
        <v>17.39</v>
      </c>
      <c r="I56" s="13">
        <v>20.09</v>
      </c>
      <c r="J56" s="13">
        <f t="shared" si="11"/>
        <v>21.39</v>
      </c>
    </row>
    <row r="57" spans="1:10" ht="12.75">
      <c r="A57" s="11">
        <v>45</v>
      </c>
      <c r="B57" s="12" t="s">
        <v>21</v>
      </c>
      <c r="C57" s="13">
        <f t="shared" si="14"/>
        <v>7.400000000000002</v>
      </c>
      <c r="D57" s="13">
        <f>'5-30'!D57+1</f>
        <v>9.25</v>
      </c>
      <c r="E57" s="13">
        <f t="shared" si="12"/>
        <v>11.1</v>
      </c>
      <c r="F57" s="13">
        <f t="shared" si="13"/>
        <v>12.549999999999999</v>
      </c>
      <c r="G57" s="13">
        <f t="shared" si="9"/>
        <v>15.549999999999999</v>
      </c>
      <c r="H57" s="13">
        <f t="shared" si="10"/>
        <v>17.4</v>
      </c>
      <c r="I57" s="13">
        <v>20.1</v>
      </c>
      <c r="J57" s="13">
        <f t="shared" si="11"/>
        <v>21.4</v>
      </c>
    </row>
    <row r="58" spans="1:10" ht="12.75">
      <c r="A58" s="11">
        <v>46</v>
      </c>
      <c r="B58" s="12" t="s">
        <v>40</v>
      </c>
      <c r="C58" s="13">
        <f t="shared" si="14"/>
        <v>7.420000000000002</v>
      </c>
      <c r="D58" s="13">
        <f>'5-30'!D58+1</f>
        <v>9.27</v>
      </c>
      <c r="E58" s="13">
        <f t="shared" si="12"/>
        <v>11.12</v>
      </c>
      <c r="F58" s="13">
        <f t="shared" si="13"/>
        <v>12.569999999999999</v>
      </c>
      <c r="G58" s="13">
        <f t="shared" si="9"/>
        <v>15.569999999999999</v>
      </c>
      <c r="H58" s="13">
        <f t="shared" si="10"/>
        <v>17.419999999999998</v>
      </c>
      <c r="I58" s="13">
        <v>20.12</v>
      </c>
      <c r="J58" s="13">
        <f t="shared" si="11"/>
        <v>21.419999999999998</v>
      </c>
    </row>
    <row r="59" spans="1:10" ht="12.75">
      <c r="A59" s="11">
        <v>47</v>
      </c>
      <c r="B59" s="12" t="s">
        <v>18</v>
      </c>
      <c r="C59" s="13">
        <f t="shared" si="14"/>
        <v>7.440000000000001</v>
      </c>
      <c r="D59" s="13">
        <f>'5-30'!D59+1</f>
        <v>9.290000000000001</v>
      </c>
      <c r="E59" s="13">
        <f t="shared" si="12"/>
        <v>11.14</v>
      </c>
      <c r="F59" s="13">
        <f t="shared" si="13"/>
        <v>12.59</v>
      </c>
      <c r="G59" s="13">
        <f t="shared" si="9"/>
        <v>15.59</v>
      </c>
      <c r="H59" s="13">
        <f t="shared" si="10"/>
        <v>17.44</v>
      </c>
      <c r="I59" s="13">
        <v>20.14</v>
      </c>
      <c r="J59" s="13">
        <f t="shared" si="11"/>
        <v>21.44</v>
      </c>
    </row>
    <row r="60" spans="1:10" ht="12.75">
      <c r="A60" s="11">
        <v>48</v>
      </c>
      <c r="B60" s="12" t="s">
        <v>17</v>
      </c>
      <c r="C60" s="13">
        <f t="shared" si="14"/>
        <v>7.460000000000001</v>
      </c>
      <c r="D60" s="13">
        <f>'5-30'!D60+1</f>
        <v>9.31</v>
      </c>
      <c r="E60" s="13">
        <f t="shared" si="12"/>
        <v>11.16</v>
      </c>
      <c r="F60" s="13">
        <f>E60+1.85</f>
        <v>13.01</v>
      </c>
      <c r="G60" s="13">
        <f t="shared" si="9"/>
        <v>16.009999999999998</v>
      </c>
      <c r="H60" s="13">
        <f>G60+1.45</f>
        <v>17.459999999999997</v>
      </c>
      <c r="I60" s="13">
        <v>20.16</v>
      </c>
      <c r="J60" s="13">
        <f t="shared" si="11"/>
        <v>21.459999999999997</v>
      </c>
    </row>
    <row r="61" spans="1:10" ht="12.75">
      <c r="A61" s="11">
        <v>49</v>
      </c>
      <c r="B61" s="12" t="s">
        <v>16</v>
      </c>
      <c r="C61" s="13">
        <f t="shared" si="14"/>
        <v>7.48</v>
      </c>
      <c r="D61" s="13">
        <f>'5-30'!D61+1</f>
        <v>9.33</v>
      </c>
      <c r="E61" s="13">
        <f t="shared" si="12"/>
        <v>11.18</v>
      </c>
      <c r="F61" s="13">
        <f t="shared" si="12"/>
        <v>13.03</v>
      </c>
      <c r="G61" s="13">
        <f aca="true" t="shared" si="15" ref="G61:G68">F61+3</f>
        <v>16.03</v>
      </c>
      <c r="H61" s="13">
        <f aca="true" t="shared" si="16" ref="H61:H67">G61+1.45</f>
        <v>17.48</v>
      </c>
      <c r="I61" s="13">
        <v>20.18</v>
      </c>
      <c r="J61" s="13">
        <f t="shared" si="11"/>
        <v>21.48</v>
      </c>
    </row>
    <row r="62" spans="1:10" ht="12.75">
      <c r="A62" s="11">
        <v>50</v>
      </c>
      <c r="B62" s="12" t="s">
        <v>15</v>
      </c>
      <c r="C62" s="13">
        <f t="shared" si="14"/>
        <v>7.5</v>
      </c>
      <c r="D62" s="13">
        <f>'5-30'!D62+1</f>
        <v>9.35</v>
      </c>
      <c r="E62" s="13">
        <f t="shared" si="12"/>
        <v>11.2</v>
      </c>
      <c r="F62" s="13">
        <f t="shared" si="12"/>
        <v>13.049999999999999</v>
      </c>
      <c r="G62" s="13">
        <f t="shared" si="15"/>
        <v>16.049999999999997</v>
      </c>
      <c r="H62" s="13">
        <f t="shared" si="16"/>
        <v>17.499999999999996</v>
      </c>
      <c r="I62" s="13">
        <v>20.2</v>
      </c>
      <c r="J62" s="13">
        <f t="shared" si="11"/>
        <v>21.499999999999996</v>
      </c>
    </row>
    <row r="63" spans="1:10" ht="12.75">
      <c r="A63" s="11">
        <v>51</v>
      </c>
      <c r="B63" s="12" t="s">
        <v>41</v>
      </c>
      <c r="C63" s="13">
        <f t="shared" si="14"/>
        <v>7.52</v>
      </c>
      <c r="D63" s="13">
        <f>'5-30'!D63+1</f>
        <v>9.37</v>
      </c>
      <c r="E63" s="13">
        <f t="shared" si="12"/>
        <v>11.219999999999999</v>
      </c>
      <c r="F63" s="13">
        <f t="shared" si="12"/>
        <v>13.069999999999999</v>
      </c>
      <c r="G63" s="13">
        <f t="shared" si="15"/>
        <v>16.07</v>
      </c>
      <c r="H63" s="13">
        <f t="shared" si="16"/>
        <v>17.52</v>
      </c>
      <c r="I63" s="13">
        <v>20.22</v>
      </c>
      <c r="J63" s="13">
        <f t="shared" si="11"/>
        <v>21.52</v>
      </c>
    </row>
    <row r="64" spans="1:10" ht="12.75">
      <c r="A64" s="11">
        <v>52</v>
      </c>
      <c r="B64" s="12" t="s">
        <v>42</v>
      </c>
      <c r="C64" s="13">
        <f t="shared" si="14"/>
        <v>7.539999999999999</v>
      </c>
      <c r="D64" s="13">
        <f>'5-30'!D64+1</f>
        <v>9.39</v>
      </c>
      <c r="E64" s="13">
        <f t="shared" si="12"/>
        <v>11.24</v>
      </c>
      <c r="F64" s="13">
        <f t="shared" si="12"/>
        <v>13.09</v>
      </c>
      <c r="G64" s="13">
        <f t="shared" si="15"/>
        <v>16.09</v>
      </c>
      <c r="H64" s="13">
        <f t="shared" si="16"/>
        <v>17.54</v>
      </c>
      <c r="I64" s="13">
        <v>20.24</v>
      </c>
      <c r="J64" s="13">
        <f t="shared" si="11"/>
        <v>21.54</v>
      </c>
    </row>
    <row r="65" spans="1:10" ht="12.75">
      <c r="A65" s="11">
        <v>53</v>
      </c>
      <c r="B65" s="12" t="s">
        <v>43</v>
      </c>
      <c r="C65" s="13">
        <f t="shared" si="14"/>
        <v>7.560000000000002</v>
      </c>
      <c r="D65" s="13">
        <f>'5-30'!D65+1</f>
        <v>9.41</v>
      </c>
      <c r="E65" s="13">
        <f t="shared" si="12"/>
        <v>11.26</v>
      </c>
      <c r="F65" s="13">
        <f t="shared" si="12"/>
        <v>13.11</v>
      </c>
      <c r="G65" s="13">
        <f t="shared" si="15"/>
        <v>16.11</v>
      </c>
      <c r="H65" s="13">
        <f t="shared" si="16"/>
        <v>17.56</v>
      </c>
      <c r="I65" s="13">
        <v>20.26</v>
      </c>
      <c r="J65" s="13">
        <f t="shared" si="11"/>
        <v>21.56</v>
      </c>
    </row>
    <row r="66" spans="1:10" ht="12.75">
      <c r="A66" s="11">
        <v>54</v>
      </c>
      <c r="B66" s="12" t="s">
        <v>44</v>
      </c>
      <c r="C66" s="13">
        <f t="shared" si="14"/>
        <v>7.57</v>
      </c>
      <c r="D66" s="13">
        <f>'5-30'!D66+1</f>
        <v>9.42</v>
      </c>
      <c r="E66" s="13">
        <f t="shared" si="12"/>
        <v>11.27</v>
      </c>
      <c r="F66" s="13">
        <f t="shared" si="12"/>
        <v>13.12</v>
      </c>
      <c r="G66" s="13">
        <f t="shared" si="15"/>
        <v>16.119999999999997</v>
      </c>
      <c r="H66" s="13">
        <f t="shared" si="16"/>
        <v>17.569999999999997</v>
      </c>
      <c r="I66" s="13">
        <v>20.27</v>
      </c>
      <c r="J66" s="13">
        <f t="shared" si="11"/>
        <v>21.569999999999997</v>
      </c>
    </row>
    <row r="67" spans="1:10" ht="12.75">
      <c r="A67" s="11">
        <v>55</v>
      </c>
      <c r="B67" s="12" t="s">
        <v>11</v>
      </c>
      <c r="C67" s="13">
        <f t="shared" si="14"/>
        <v>7.580000000000002</v>
      </c>
      <c r="D67" s="13">
        <f>'5-30'!D67+1</f>
        <v>9.43</v>
      </c>
      <c r="E67" s="13">
        <f t="shared" si="12"/>
        <v>11.28</v>
      </c>
      <c r="F67" s="13">
        <f t="shared" si="12"/>
        <v>13.129999999999999</v>
      </c>
      <c r="G67" s="13">
        <f t="shared" si="15"/>
        <v>16.13</v>
      </c>
      <c r="H67" s="13">
        <f t="shared" si="16"/>
        <v>17.58</v>
      </c>
      <c r="I67" s="13">
        <v>20.28</v>
      </c>
      <c r="J67" s="13">
        <f t="shared" si="11"/>
        <v>21.58</v>
      </c>
    </row>
    <row r="68" spans="1:10" ht="12.75">
      <c r="A68" s="11">
        <v>56</v>
      </c>
      <c r="B68" s="12" t="s">
        <v>9</v>
      </c>
      <c r="C68" s="13">
        <v>8</v>
      </c>
      <c r="D68" s="13">
        <f>'5-30'!D68+1</f>
        <v>9.45</v>
      </c>
      <c r="E68" s="13">
        <f t="shared" si="12"/>
        <v>11.299999999999999</v>
      </c>
      <c r="F68" s="13">
        <f t="shared" si="12"/>
        <v>13.149999999999999</v>
      </c>
      <c r="G68" s="13">
        <f t="shared" si="15"/>
        <v>16.15</v>
      </c>
      <c r="H68" s="13">
        <v>18</v>
      </c>
      <c r="I68" s="13">
        <v>20.3</v>
      </c>
      <c r="J68" s="13">
        <f t="shared" si="11"/>
        <v>22</v>
      </c>
    </row>
    <row r="69" spans="1:9" ht="12.75" customHeight="1">
      <c r="A69" s="26" t="s">
        <v>61</v>
      </c>
      <c r="B69" s="26"/>
      <c r="C69" s="26"/>
      <c r="D69" s="20"/>
      <c r="E69" s="20"/>
      <c r="F69" s="21" t="s">
        <v>46</v>
      </c>
      <c r="G69" s="21"/>
      <c r="H69" s="21"/>
      <c r="I69" s="21"/>
    </row>
    <row r="70" spans="1:6" ht="12.75">
      <c r="A70" s="1" t="s">
        <v>62</v>
      </c>
      <c r="B70" s="20"/>
      <c r="C70" s="20"/>
      <c r="D70" s="20"/>
      <c r="E70" s="20"/>
      <c r="F70" s="21" t="s">
        <v>48</v>
      </c>
    </row>
    <row r="71" spans="1:6" ht="12.75">
      <c r="A71" s="1" t="s">
        <v>49</v>
      </c>
      <c r="F71" s="21" t="s">
        <v>63</v>
      </c>
    </row>
    <row r="72" spans="1:6" ht="12.75">
      <c r="A72" s="1" t="s">
        <v>51</v>
      </c>
      <c r="F72" s="21" t="s">
        <v>52</v>
      </c>
    </row>
    <row r="73" ht="12.75">
      <c r="F73" s="22" t="s">
        <v>64</v>
      </c>
    </row>
    <row r="75" spans="7:9" ht="12.75">
      <c r="G75" s="21"/>
      <c r="H75" s="21"/>
      <c r="I75" s="21"/>
    </row>
    <row r="132" spans="3:7" ht="12.75">
      <c r="C132" s="23"/>
      <c r="D132" s="23"/>
      <c r="E132" s="20"/>
      <c r="F132" s="23"/>
      <c r="G132" s="20"/>
    </row>
    <row r="133" spans="3:7" ht="12.75">
      <c r="C133" s="23"/>
      <c r="D133" s="23"/>
      <c r="E133" s="20"/>
      <c r="F133" s="23"/>
      <c r="G133" s="20"/>
    </row>
    <row r="134" spans="3:7" ht="12.75">
      <c r="C134" s="23"/>
      <c r="D134" s="23"/>
      <c r="E134" s="20"/>
      <c r="F134" s="23"/>
      <c r="G134" s="20"/>
    </row>
    <row r="135" spans="3:7" ht="12.75">
      <c r="C135" s="23"/>
      <c r="D135" s="23"/>
      <c r="E135" s="20"/>
      <c r="F135" s="23"/>
      <c r="G135" s="20"/>
    </row>
    <row r="136" spans="3:7" ht="12.75">
      <c r="C136" s="23"/>
      <c r="D136" s="23"/>
      <c r="E136" s="20"/>
      <c r="F136" s="23"/>
      <c r="G136" s="20"/>
    </row>
    <row r="137" spans="3:7" ht="12.75">
      <c r="C137" s="23"/>
      <c r="D137" s="23"/>
      <c r="E137" s="20"/>
      <c r="F137" s="23"/>
      <c r="G137" s="20"/>
    </row>
    <row r="138" spans="3:7" ht="12.75">
      <c r="C138" s="23"/>
      <c r="D138" s="23"/>
      <c r="E138" s="20"/>
      <c r="F138" s="23"/>
      <c r="G138" s="20"/>
    </row>
    <row r="139" spans="3:7" ht="12.75">
      <c r="C139" s="23"/>
      <c r="D139" s="23"/>
      <c r="E139" s="20"/>
      <c r="F139" s="23"/>
      <c r="G139" s="20"/>
    </row>
    <row r="140" spans="3:7" ht="12.75">
      <c r="C140" s="23"/>
      <c r="D140" s="23"/>
      <c r="E140" s="20"/>
      <c r="F140" s="23"/>
      <c r="G140" s="20"/>
    </row>
    <row r="141" spans="3:7" ht="12.75">
      <c r="C141" s="23"/>
      <c r="D141" s="23"/>
      <c r="E141" s="20"/>
      <c r="F141" s="23"/>
      <c r="G141" s="20"/>
    </row>
    <row r="142" spans="3:7" ht="12.75">
      <c r="C142" s="23"/>
      <c r="D142" s="23"/>
      <c r="E142" s="20"/>
      <c r="F142" s="23"/>
      <c r="G142" s="20"/>
    </row>
    <row r="143" spans="3:7" ht="12.75">
      <c r="C143" s="23"/>
      <c r="D143" s="23"/>
      <c r="E143" s="20"/>
      <c r="F143" s="23"/>
      <c r="G143" s="20"/>
    </row>
    <row r="144" spans="3:7" ht="12.75">
      <c r="C144" s="23"/>
      <c r="D144" s="23"/>
      <c r="E144" s="20"/>
      <c r="F144" s="23"/>
      <c r="G144" s="20"/>
    </row>
    <row r="145" spans="3:7" ht="12.75">
      <c r="C145" s="23"/>
      <c r="D145" s="23"/>
      <c r="E145" s="20"/>
      <c r="F145" s="23"/>
      <c r="G145" s="20"/>
    </row>
    <row r="146" spans="3:7" ht="12.75">
      <c r="C146" s="23"/>
      <c r="D146" s="23"/>
      <c r="E146" s="20"/>
      <c r="F146" s="23"/>
      <c r="G146" s="20"/>
    </row>
    <row r="147" spans="3:7" ht="12.75">
      <c r="C147" s="23"/>
      <c r="D147" s="23"/>
      <c r="E147" s="20"/>
      <c r="F147" s="23"/>
      <c r="G147" s="20"/>
    </row>
    <row r="148" spans="3:7" ht="12.75">
      <c r="C148" s="23"/>
      <c r="D148" s="23"/>
      <c r="E148" s="20"/>
      <c r="F148" s="23"/>
      <c r="G148" s="20"/>
    </row>
    <row r="149" spans="3:7" ht="12.75">
      <c r="C149" s="20"/>
      <c r="D149" s="20"/>
      <c r="E149" s="20"/>
      <c r="F149" s="23"/>
      <c r="G149" s="20"/>
    </row>
    <row r="150" spans="3:7" ht="12.75">
      <c r="C150" s="20"/>
      <c r="D150" s="20"/>
      <c r="E150" s="20"/>
      <c r="F150" s="23"/>
      <c r="G150" s="20"/>
    </row>
    <row r="151" spans="3:7" ht="12.75">
      <c r="C151" s="20"/>
      <c r="D151" s="20"/>
      <c r="E151" s="20"/>
      <c r="F151" s="20"/>
      <c r="G151" s="20"/>
    </row>
    <row r="152" spans="3:7" ht="12.75">
      <c r="C152" s="20"/>
      <c r="D152" s="20"/>
      <c r="E152" s="20"/>
      <c r="F152" s="20"/>
      <c r="G152" s="20"/>
    </row>
    <row r="153" spans="3:7" ht="12.75">
      <c r="C153" s="20"/>
      <c r="D153" s="20"/>
      <c r="E153" s="20"/>
      <c r="F153" s="20"/>
      <c r="G153" s="20"/>
    </row>
    <row r="154" spans="3:7" ht="12.75">
      <c r="C154" s="20"/>
      <c r="D154" s="20"/>
      <c r="E154" s="20"/>
      <c r="F154" s="20"/>
      <c r="G154" s="20"/>
    </row>
    <row r="155" spans="3:7" ht="12.75">
      <c r="C155" s="20"/>
      <c r="D155" s="20"/>
      <c r="E155" s="20"/>
      <c r="F155" s="20"/>
      <c r="G155" s="20"/>
    </row>
  </sheetData>
  <sheetProtection selectLockedCells="1" selectUnlockedCells="1"/>
  <mergeCells count="17">
    <mergeCell ref="H1:K1"/>
    <mergeCell ref="H2:K2"/>
    <mergeCell ref="H3:K3"/>
    <mergeCell ref="A7:K7"/>
    <mergeCell ref="A8:K8"/>
    <mergeCell ref="A9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9:C69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view="pageBreakPreview" zoomScale="85" zoomScaleSheetLayoutView="85" workbookViewId="0" topLeftCell="A1">
      <selection activeCell="G78" sqref="G78"/>
    </sheetView>
  </sheetViews>
  <sheetFormatPr defaultColWidth="9.140625" defaultRowHeight="12.75"/>
  <cols>
    <col min="1" max="1" width="4.7109375" style="1" customWidth="1"/>
    <col min="2" max="2" width="19.421875" style="1" customWidth="1"/>
    <col min="3" max="3" width="8.00390625" style="1" customWidth="1"/>
    <col min="4" max="5" width="7.28125" style="1" customWidth="1"/>
    <col min="6" max="6" width="7.421875" style="1" customWidth="1"/>
    <col min="7" max="7" width="8.00390625" style="1" customWidth="1"/>
    <col min="8" max="8" width="7.140625" style="1" customWidth="1"/>
    <col min="9" max="9" width="7.8515625" style="1" customWidth="1"/>
    <col min="10" max="10" width="7.421875" style="1" customWidth="1"/>
    <col min="11" max="11" width="7.28125" style="1" customWidth="1"/>
    <col min="12" max="12" width="6.7109375" style="1" customWidth="1"/>
    <col min="13" max="13" width="7.7109375" style="1" customWidth="1"/>
    <col min="14" max="16384" width="9.140625" style="1" customWidth="1"/>
  </cols>
  <sheetData>
    <row r="1" spans="1:11" ht="18" customHeight="1">
      <c r="A1" s="2"/>
      <c r="B1" s="2"/>
      <c r="H1" s="24" t="s">
        <v>0</v>
      </c>
      <c r="I1" s="24"/>
      <c r="J1" s="24"/>
      <c r="K1" s="24"/>
    </row>
    <row r="2" spans="1:11" ht="45.75" customHeight="1">
      <c r="A2" s="2"/>
      <c r="B2" s="2"/>
      <c r="H2" s="4" t="str">
        <f>'5-30'!H2:K2</f>
        <v>И.о. Директора МКУ "Управление городского хозяйства"</v>
      </c>
      <c r="I2" s="4"/>
      <c r="J2" s="4"/>
      <c r="K2" s="4"/>
    </row>
    <row r="3" spans="1:11" ht="12.75">
      <c r="A3" s="2"/>
      <c r="B3" s="2"/>
      <c r="H3" s="5" t="str">
        <f>'5-30'!H3:K3</f>
        <v>___________В.В.Гаврилов</v>
      </c>
      <c r="I3" s="5"/>
      <c r="J3" s="5"/>
      <c r="K3" s="5"/>
    </row>
    <row r="4" spans="1:9" ht="12.75">
      <c r="A4" s="2"/>
      <c r="B4" s="6"/>
      <c r="I4" s="2"/>
    </row>
    <row r="5" spans="1:9" ht="12.75">
      <c r="A5" s="2"/>
      <c r="B5" s="2"/>
      <c r="H5" s="2" t="s">
        <v>3</v>
      </c>
      <c r="I5" s="2"/>
    </row>
    <row r="6" spans="1:2" ht="12.75">
      <c r="A6" s="2"/>
      <c r="B6" s="2"/>
    </row>
    <row r="7" spans="1:11" ht="12.7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9" ht="12.75" customHeight="1">
      <c r="A10" s="9" t="s">
        <v>7</v>
      </c>
      <c r="B10" s="10" t="s">
        <v>8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ht="12.75">
      <c r="A11" s="9"/>
      <c r="B11" s="10"/>
      <c r="C11" s="9"/>
      <c r="D11" s="9"/>
      <c r="E11" s="9"/>
      <c r="F11" s="9"/>
      <c r="G11" s="9"/>
      <c r="H11" s="9"/>
      <c r="I11" s="9"/>
    </row>
    <row r="12" spans="1:9" ht="12.75">
      <c r="A12" s="11">
        <v>1</v>
      </c>
      <c r="B12" s="12" t="s">
        <v>9</v>
      </c>
      <c r="C12" s="13">
        <f>'6-00'!C12+0.3</f>
        <v>6.3</v>
      </c>
      <c r="D12" s="13">
        <f>C12+2.15</f>
        <v>8.45</v>
      </c>
      <c r="E12" s="13">
        <f>D12+1.85</f>
        <v>10.299999999999999</v>
      </c>
      <c r="F12" s="13">
        <f>E12+3.15</f>
        <v>13.45</v>
      </c>
      <c r="G12" s="13">
        <f>F12+2</f>
        <v>15.45</v>
      </c>
      <c r="H12" s="13">
        <f>G12+1.85</f>
        <v>17.3</v>
      </c>
      <c r="I12" s="13">
        <f>E12+9</f>
        <v>19.299999999999997</v>
      </c>
    </row>
    <row r="13" spans="1:9" ht="12.75">
      <c r="A13" s="11">
        <v>2</v>
      </c>
      <c r="B13" s="12" t="s">
        <v>10</v>
      </c>
      <c r="C13" s="13">
        <f>'6-00'!C13+0.3</f>
        <v>6.32</v>
      </c>
      <c r="D13" s="13">
        <f aca="true" t="shared" si="0" ref="D13:D20">C13+2.15</f>
        <v>8.47</v>
      </c>
      <c r="E13" s="13">
        <f aca="true" t="shared" si="1" ref="E13:E20">D13+1.85</f>
        <v>10.32</v>
      </c>
      <c r="F13" s="13">
        <f aca="true" t="shared" si="2" ref="F13:F20">E13+3.15</f>
        <v>13.47</v>
      </c>
      <c r="G13" s="13">
        <f aca="true" t="shared" si="3" ref="G13:G21">F13+2</f>
        <v>15.47</v>
      </c>
      <c r="H13" s="13">
        <f aca="true" t="shared" si="4" ref="H13:H20">G13+1.85</f>
        <v>17.32</v>
      </c>
      <c r="I13" s="13">
        <f aca="true" t="shared" si="5" ref="I13:I29">E13+9</f>
        <v>19.32</v>
      </c>
    </row>
    <row r="14" spans="1:9" ht="12.75">
      <c r="A14" s="11">
        <v>3</v>
      </c>
      <c r="B14" s="12" t="s">
        <v>11</v>
      </c>
      <c r="C14" s="13">
        <f>'6-00'!C14+0.3</f>
        <v>6.33</v>
      </c>
      <c r="D14" s="13">
        <f t="shared" si="0"/>
        <v>8.48</v>
      </c>
      <c r="E14" s="13">
        <f t="shared" si="1"/>
        <v>10.33</v>
      </c>
      <c r="F14" s="13">
        <f t="shared" si="2"/>
        <v>13.48</v>
      </c>
      <c r="G14" s="13">
        <f t="shared" si="3"/>
        <v>15.48</v>
      </c>
      <c r="H14" s="13">
        <f t="shared" si="4"/>
        <v>17.330000000000002</v>
      </c>
      <c r="I14" s="13">
        <f t="shared" si="5"/>
        <v>19.33</v>
      </c>
    </row>
    <row r="15" spans="1:9" ht="12.75">
      <c r="A15" s="11">
        <v>4</v>
      </c>
      <c r="B15" s="12" t="s">
        <v>12</v>
      </c>
      <c r="C15" s="13">
        <f>'6-00'!C15+0.3</f>
        <v>6.35</v>
      </c>
      <c r="D15" s="13">
        <f t="shared" si="0"/>
        <v>8.5</v>
      </c>
      <c r="E15" s="13">
        <f t="shared" si="1"/>
        <v>10.35</v>
      </c>
      <c r="F15" s="13">
        <f t="shared" si="2"/>
        <v>13.5</v>
      </c>
      <c r="G15" s="13">
        <f t="shared" si="3"/>
        <v>15.5</v>
      </c>
      <c r="H15" s="13">
        <f t="shared" si="4"/>
        <v>17.35</v>
      </c>
      <c r="I15" s="13">
        <f t="shared" si="5"/>
        <v>19.35</v>
      </c>
    </row>
    <row r="16" spans="1:9" ht="12.75">
      <c r="A16" s="11">
        <v>5</v>
      </c>
      <c r="B16" s="12" t="s">
        <v>13</v>
      </c>
      <c r="C16" s="13">
        <f>'6-00'!C16+0.3</f>
        <v>6.37</v>
      </c>
      <c r="D16" s="13">
        <f t="shared" si="0"/>
        <v>8.52</v>
      </c>
      <c r="E16" s="13">
        <f t="shared" si="1"/>
        <v>10.37</v>
      </c>
      <c r="F16" s="13">
        <f t="shared" si="2"/>
        <v>13.52</v>
      </c>
      <c r="G16" s="13">
        <f t="shared" si="3"/>
        <v>15.52</v>
      </c>
      <c r="H16" s="13">
        <f t="shared" si="4"/>
        <v>17.37</v>
      </c>
      <c r="I16" s="13">
        <f t="shared" si="5"/>
        <v>19.369999999999997</v>
      </c>
    </row>
    <row r="17" spans="1:9" ht="12.75">
      <c r="A17" s="11">
        <v>6</v>
      </c>
      <c r="B17" s="12" t="s">
        <v>14</v>
      </c>
      <c r="C17" s="13">
        <f>'6-00'!C17+0.3</f>
        <v>6.39</v>
      </c>
      <c r="D17" s="13">
        <f t="shared" si="0"/>
        <v>8.54</v>
      </c>
      <c r="E17" s="13">
        <f t="shared" si="1"/>
        <v>10.389999999999999</v>
      </c>
      <c r="F17" s="13">
        <f t="shared" si="2"/>
        <v>13.54</v>
      </c>
      <c r="G17" s="13">
        <f t="shared" si="3"/>
        <v>15.54</v>
      </c>
      <c r="H17" s="13">
        <f t="shared" si="4"/>
        <v>17.39</v>
      </c>
      <c r="I17" s="13">
        <f t="shared" si="5"/>
        <v>19.39</v>
      </c>
    </row>
    <row r="18" spans="1:9" ht="12.75">
      <c r="A18" s="11">
        <v>7</v>
      </c>
      <c r="B18" s="12" t="s">
        <v>15</v>
      </c>
      <c r="C18" s="13">
        <f>'6-00'!C18+0.3</f>
        <v>6.41</v>
      </c>
      <c r="D18" s="13">
        <f t="shared" si="0"/>
        <v>8.56</v>
      </c>
      <c r="E18" s="13">
        <f t="shared" si="1"/>
        <v>10.41</v>
      </c>
      <c r="F18" s="13">
        <f t="shared" si="2"/>
        <v>13.56</v>
      </c>
      <c r="G18" s="13">
        <f t="shared" si="3"/>
        <v>15.56</v>
      </c>
      <c r="H18" s="13">
        <f t="shared" si="4"/>
        <v>17.41</v>
      </c>
      <c r="I18" s="13">
        <f t="shared" si="5"/>
        <v>19.41</v>
      </c>
    </row>
    <row r="19" spans="1:9" ht="12.75">
      <c r="A19" s="11">
        <v>8</v>
      </c>
      <c r="B19" s="12" t="s">
        <v>16</v>
      </c>
      <c r="C19" s="13">
        <f>'6-00'!C19+0.3</f>
        <v>6.43</v>
      </c>
      <c r="D19" s="13">
        <f t="shared" si="0"/>
        <v>8.58</v>
      </c>
      <c r="E19" s="13">
        <f t="shared" si="1"/>
        <v>10.43</v>
      </c>
      <c r="F19" s="13">
        <f t="shared" si="2"/>
        <v>13.58</v>
      </c>
      <c r="G19" s="13">
        <f t="shared" si="3"/>
        <v>15.58</v>
      </c>
      <c r="H19" s="13">
        <f t="shared" si="4"/>
        <v>17.43</v>
      </c>
      <c r="I19" s="13">
        <f t="shared" si="5"/>
        <v>19.43</v>
      </c>
    </row>
    <row r="20" spans="1:9" ht="12.75">
      <c r="A20" s="11">
        <v>9</v>
      </c>
      <c r="B20" s="12" t="s">
        <v>17</v>
      </c>
      <c r="C20" s="13">
        <f>'6-00'!C20+0.3</f>
        <v>6.44</v>
      </c>
      <c r="D20" s="13">
        <f t="shared" si="0"/>
        <v>8.59</v>
      </c>
      <c r="E20" s="13">
        <f t="shared" si="1"/>
        <v>10.44</v>
      </c>
      <c r="F20" s="13">
        <f t="shared" si="2"/>
        <v>13.59</v>
      </c>
      <c r="G20" s="13">
        <f t="shared" si="3"/>
        <v>15.59</v>
      </c>
      <c r="H20" s="13">
        <f t="shared" si="4"/>
        <v>17.44</v>
      </c>
      <c r="I20" s="13">
        <f t="shared" si="5"/>
        <v>19.439999999999998</v>
      </c>
    </row>
    <row r="21" spans="1:9" ht="12.75">
      <c r="A21" s="11">
        <v>10</v>
      </c>
      <c r="B21" s="12" t="s">
        <v>18</v>
      </c>
      <c r="C21" s="13">
        <f>'6-00'!C21+0.3</f>
        <v>6.45</v>
      </c>
      <c r="D21" s="13">
        <f>'6-00'!F21-3</f>
        <v>9.009999999999998</v>
      </c>
      <c r="E21" s="13">
        <f>D21+1.45</f>
        <v>10.459999999999997</v>
      </c>
      <c r="F21" s="13">
        <f>D21+5</f>
        <v>14.009999999999998</v>
      </c>
      <c r="G21" s="13">
        <f t="shared" si="3"/>
        <v>16.009999999999998</v>
      </c>
      <c r="H21" s="13">
        <f aca="true" t="shared" si="6" ref="H21:H26">G21+1.45</f>
        <v>17.459999999999997</v>
      </c>
      <c r="I21" s="13">
        <f t="shared" si="5"/>
        <v>19.459999999999997</v>
      </c>
    </row>
    <row r="22" spans="1:9" ht="12.75">
      <c r="A22" s="11">
        <v>11</v>
      </c>
      <c r="B22" s="12" t="s">
        <v>19</v>
      </c>
      <c r="C22" s="13">
        <f>'6-00'!C22+0.3</f>
        <v>6.46</v>
      </c>
      <c r="D22" s="13">
        <f>'6-00'!F22-3</f>
        <v>9.02</v>
      </c>
      <c r="E22" s="13">
        <f aca="true" t="shared" si="7" ref="E22:E28">D22+1.45</f>
        <v>10.469999999999999</v>
      </c>
      <c r="F22" s="13">
        <f aca="true" t="shared" si="8" ref="F22:F35">D22+5</f>
        <v>14.02</v>
      </c>
      <c r="G22" s="13">
        <f aca="true" t="shared" si="9" ref="G22:G35">F22+2</f>
        <v>16.02</v>
      </c>
      <c r="H22" s="13">
        <f t="shared" si="6"/>
        <v>17.47</v>
      </c>
      <c r="I22" s="13">
        <f t="shared" si="5"/>
        <v>19.47</v>
      </c>
    </row>
    <row r="23" spans="1:9" ht="12.75">
      <c r="A23" s="11">
        <v>12</v>
      </c>
      <c r="B23" s="12" t="s">
        <v>20</v>
      </c>
      <c r="C23" s="13">
        <f>'6-00'!C23+0.3</f>
        <v>6.47</v>
      </c>
      <c r="D23" s="13">
        <f>'6-00'!F23-3</f>
        <v>9.04</v>
      </c>
      <c r="E23" s="13">
        <f t="shared" si="7"/>
        <v>10.489999999999998</v>
      </c>
      <c r="F23" s="13">
        <f t="shared" si="8"/>
        <v>14.04</v>
      </c>
      <c r="G23" s="13">
        <f t="shared" si="9"/>
        <v>16.04</v>
      </c>
      <c r="H23" s="13">
        <f t="shared" si="6"/>
        <v>17.49</v>
      </c>
      <c r="I23" s="13">
        <f t="shared" si="5"/>
        <v>19.49</v>
      </c>
    </row>
    <row r="24" spans="1:9" ht="12.75">
      <c r="A24" s="11">
        <v>13</v>
      </c>
      <c r="B24" s="12" t="s">
        <v>21</v>
      </c>
      <c r="C24" s="13">
        <f>'6-00'!C24+0.3</f>
        <v>6.5</v>
      </c>
      <c r="D24" s="13">
        <f>'6-00'!F24-3</f>
        <v>9.049999999999999</v>
      </c>
      <c r="E24" s="13">
        <f t="shared" si="7"/>
        <v>10.499999999999998</v>
      </c>
      <c r="F24" s="13">
        <f t="shared" si="8"/>
        <v>14.049999999999999</v>
      </c>
      <c r="G24" s="13">
        <f t="shared" si="9"/>
        <v>16.049999999999997</v>
      </c>
      <c r="H24" s="13">
        <f t="shared" si="6"/>
        <v>17.499999999999996</v>
      </c>
      <c r="I24" s="13">
        <f t="shared" si="5"/>
        <v>19.5</v>
      </c>
    </row>
    <row r="25" spans="1:9" ht="12.75">
      <c r="A25" s="11">
        <v>14</v>
      </c>
      <c r="B25" s="12" t="s">
        <v>22</v>
      </c>
      <c r="C25" s="13">
        <f>'6-00'!C25+0.3</f>
        <v>6.51</v>
      </c>
      <c r="D25" s="13">
        <f>'6-00'!F25-3</f>
        <v>9.09</v>
      </c>
      <c r="E25" s="13">
        <f t="shared" si="7"/>
        <v>10.54</v>
      </c>
      <c r="F25" s="13">
        <f t="shared" si="8"/>
        <v>14.09</v>
      </c>
      <c r="G25" s="13">
        <f t="shared" si="9"/>
        <v>16.09</v>
      </c>
      <c r="H25" s="13">
        <f t="shared" si="6"/>
        <v>17.54</v>
      </c>
      <c r="I25" s="13">
        <f t="shared" si="5"/>
        <v>19.54</v>
      </c>
    </row>
    <row r="26" spans="1:9" ht="12.75">
      <c r="A26" s="11">
        <v>15</v>
      </c>
      <c r="B26" s="12" t="s">
        <v>23</v>
      </c>
      <c r="C26" s="13">
        <f>'6-00'!C26+0.3</f>
        <v>6.53</v>
      </c>
      <c r="D26" s="13">
        <f>'6-00'!F26-3</f>
        <v>9.1</v>
      </c>
      <c r="E26" s="13">
        <f t="shared" si="7"/>
        <v>10.549999999999999</v>
      </c>
      <c r="F26" s="13">
        <f t="shared" si="8"/>
        <v>14.1</v>
      </c>
      <c r="G26" s="13">
        <f t="shared" si="9"/>
        <v>16.1</v>
      </c>
      <c r="H26" s="13">
        <f t="shared" si="6"/>
        <v>17.55</v>
      </c>
      <c r="I26" s="13">
        <f t="shared" si="5"/>
        <v>19.549999999999997</v>
      </c>
    </row>
    <row r="27" spans="1:9" ht="12.75">
      <c r="A27" s="11">
        <v>16</v>
      </c>
      <c r="B27" s="12" t="s">
        <v>24</v>
      </c>
      <c r="C27" s="15"/>
      <c r="D27" s="13">
        <f>'6-00'!F27-3</f>
        <v>9.12</v>
      </c>
      <c r="E27" s="13">
        <f t="shared" si="7"/>
        <v>10.569999999999999</v>
      </c>
      <c r="F27" s="13">
        <f t="shared" si="8"/>
        <v>14.12</v>
      </c>
      <c r="G27" s="13">
        <f t="shared" si="9"/>
        <v>16.119999999999997</v>
      </c>
      <c r="H27" s="15"/>
      <c r="I27" s="13">
        <f t="shared" si="5"/>
        <v>19.57</v>
      </c>
    </row>
    <row r="28" spans="1:9" ht="12.75">
      <c r="A28" s="11">
        <v>17</v>
      </c>
      <c r="B28" s="12" t="s">
        <v>25</v>
      </c>
      <c r="C28" s="15"/>
      <c r="D28" s="13">
        <f>'6-00'!F28-3</f>
        <v>9.14</v>
      </c>
      <c r="E28" s="13">
        <f t="shared" si="7"/>
        <v>10.59</v>
      </c>
      <c r="F28" s="13">
        <f t="shared" si="8"/>
        <v>14.14</v>
      </c>
      <c r="G28" s="13">
        <f t="shared" si="9"/>
        <v>16.14</v>
      </c>
      <c r="H28" s="15"/>
      <c r="I28" s="13">
        <f t="shared" si="5"/>
        <v>19.59</v>
      </c>
    </row>
    <row r="29" spans="1:9" ht="12.75">
      <c r="A29" s="11">
        <v>18</v>
      </c>
      <c r="B29" s="12" t="s">
        <v>26</v>
      </c>
      <c r="C29" s="15"/>
      <c r="D29" s="13">
        <f>'6-00'!F29-3</f>
        <v>9.16</v>
      </c>
      <c r="E29" s="13">
        <f>D29+1.85</f>
        <v>11.01</v>
      </c>
      <c r="F29" s="13">
        <f t="shared" si="8"/>
        <v>14.16</v>
      </c>
      <c r="G29" s="13">
        <f t="shared" si="9"/>
        <v>16.16</v>
      </c>
      <c r="H29" s="15"/>
      <c r="I29" s="13">
        <f t="shared" si="5"/>
        <v>20.009999999999998</v>
      </c>
    </row>
    <row r="30" spans="1:9" ht="12.75">
      <c r="A30" s="11">
        <v>19</v>
      </c>
      <c r="B30" s="12" t="s">
        <v>27</v>
      </c>
      <c r="C30" s="15"/>
      <c r="D30" s="13">
        <f>'6-00'!F30-3</f>
        <v>9.169999999999998</v>
      </c>
      <c r="E30" s="13">
        <f aca="true" t="shared" si="10" ref="E30:E35">D30+1.85</f>
        <v>11.019999999999998</v>
      </c>
      <c r="F30" s="13">
        <f t="shared" si="8"/>
        <v>14.169999999999998</v>
      </c>
      <c r="G30" s="13">
        <f t="shared" si="9"/>
        <v>16.169999999999998</v>
      </c>
      <c r="H30" s="15"/>
      <c r="I30" s="13">
        <f aca="true" t="shared" si="11" ref="I30:I35">E30+9</f>
        <v>20.019999999999996</v>
      </c>
    </row>
    <row r="31" spans="1:9" ht="12.75">
      <c r="A31" s="11">
        <v>20</v>
      </c>
      <c r="B31" s="12" t="s">
        <v>28</v>
      </c>
      <c r="C31" s="15"/>
      <c r="D31" s="13">
        <f>'6-00'!F31-3</f>
        <v>9.19</v>
      </c>
      <c r="E31" s="13">
        <f t="shared" si="10"/>
        <v>11.04</v>
      </c>
      <c r="F31" s="13">
        <f t="shared" si="8"/>
        <v>14.19</v>
      </c>
      <c r="G31" s="13">
        <f t="shared" si="9"/>
        <v>16.189999999999998</v>
      </c>
      <c r="H31" s="15"/>
      <c r="I31" s="13">
        <f t="shared" si="11"/>
        <v>20.04</v>
      </c>
    </row>
    <row r="32" spans="1:9" ht="12.75">
      <c r="A32" s="11">
        <v>21</v>
      </c>
      <c r="B32" s="12" t="s">
        <v>29</v>
      </c>
      <c r="C32" s="15"/>
      <c r="D32" s="13">
        <f>'6-00'!F32-3</f>
        <v>9.2</v>
      </c>
      <c r="E32" s="13">
        <f t="shared" si="10"/>
        <v>11.049999999999999</v>
      </c>
      <c r="F32" s="13">
        <f t="shared" si="8"/>
        <v>14.2</v>
      </c>
      <c r="G32" s="13">
        <f t="shared" si="9"/>
        <v>16.2</v>
      </c>
      <c r="H32" s="15"/>
      <c r="I32" s="13">
        <f t="shared" si="11"/>
        <v>20.049999999999997</v>
      </c>
    </row>
    <row r="33" spans="1:9" ht="12.75">
      <c r="A33" s="11">
        <v>22</v>
      </c>
      <c r="B33" s="12" t="s">
        <v>30</v>
      </c>
      <c r="C33" s="15"/>
      <c r="D33" s="13">
        <f>'6-00'!F33-3</f>
        <v>9.219999999999999</v>
      </c>
      <c r="E33" s="13">
        <f t="shared" si="10"/>
        <v>11.069999999999999</v>
      </c>
      <c r="F33" s="13">
        <f t="shared" si="8"/>
        <v>14.219999999999999</v>
      </c>
      <c r="G33" s="13">
        <f t="shared" si="9"/>
        <v>16.22</v>
      </c>
      <c r="H33" s="15"/>
      <c r="I33" s="13">
        <f t="shared" si="11"/>
        <v>20.07</v>
      </c>
    </row>
    <row r="34" spans="1:9" ht="12.75">
      <c r="A34" s="11">
        <v>23</v>
      </c>
      <c r="B34" s="12" t="s">
        <v>31</v>
      </c>
      <c r="C34" s="15"/>
      <c r="D34" s="13">
        <f>'6-00'!F34-3</f>
        <v>9.23</v>
      </c>
      <c r="E34" s="13">
        <f t="shared" si="10"/>
        <v>11.08</v>
      </c>
      <c r="F34" s="13">
        <f t="shared" si="8"/>
        <v>14.23</v>
      </c>
      <c r="G34" s="13">
        <f t="shared" si="9"/>
        <v>16.23</v>
      </c>
      <c r="H34" s="15"/>
      <c r="I34" s="13">
        <f t="shared" si="11"/>
        <v>20.08</v>
      </c>
    </row>
    <row r="35" spans="1:9" ht="12.75">
      <c r="A35" s="11">
        <v>24</v>
      </c>
      <c r="B35" s="12" t="s">
        <v>32</v>
      </c>
      <c r="C35" s="15"/>
      <c r="D35" s="13">
        <f>'6-00'!F35-3</f>
        <v>9.25</v>
      </c>
      <c r="E35" s="13">
        <f t="shared" si="10"/>
        <v>11.1</v>
      </c>
      <c r="F35" s="13">
        <f t="shared" si="8"/>
        <v>14.25</v>
      </c>
      <c r="G35" s="13">
        <f t="shared" si="9"/>
        <v>16.25</v>
      </c>
      <c r="H35" s="15"/>
      <c r="I35" s="13">
        <f t="shared" si="11"/>
        <v>20.1</v>
      </c>
    </row>
    <row r="36" spans="1:9" ht="12.75">
      <c r="A36" s="11">
        <v>25</v>
      </c>
      <c r="B36" s="12" t="s">
        <v>59</v>
      </c>
      <c r="C36" s="17">
        <v>7.22</v>
      </c>
      <c r="D36" s="15"/>
      <c r="E36" s="15"/>
      <c r="F36" s="15"/>
      <c r="G36" s="15"/>
      <c r="H36" s="17">
        <v>18.24</v>
      </c>
      <c r="I36" s="15"/>
    </row>
    <row r="37" spans="1:9" ht="12.75">
      <c r="A37" s="11">
        <v>26</v>
      </c>
      <c r="B37" s="12" t="s">
        <v>34</v>
      </c>
      <c r="C37" s="17">
        <v>7.24</v>
      </c>
      <c r="D37" s="15"/>
      <c r="E37" s="15"/>
      <c r="F37" s="15"/>
      <c r="G37" s="15"/>
      <c r="H37" s="17">
        <v>18.26</v>
      </c>
      <c r="I37" s="15"/>
    </row>
    <row r="38" spans="1:9" ht="12.75">
      <c r="A38" s="11">
        <v>27</v>
      </c>
      <c r="B38" s="12" t="s">
        <v>35</v>
      </c>
      <c r="C38" s="17">
        <v>7.26</v>
      </c>
      <c r="D38" s="15"/>
      <c r="E38" s="15"/>
      <c r="F38" s="15"/>
      <c r="G38" s="15"/>
      <c r="H38" s="17">
        <v>18.28</v>
      </c>
      <c r="I38" s="15"/>
    </row>
    <row r="39" spans="1:9" ht="12.75">
      <c r="A39" s="11">
        <v>28</v>
      </c>
      <c r="B39" s="12" t="s">
        <v>65</v>
      </c>
      <c r="C39" s="13">
        <v>7.28</v>
      </c>
      <c r="D39" s="15"/>
      <c r="E39" s="15"/>
      <c r="F39" s="15"/>
      <c r="G39" s="15"/>
      <c r="H39" s="13">
        <v>18.3</v>
      </c>
      <c r="I39" s="15"/>
    </row>
    <row r="40" spans="1:9" ht="12.75">
      <c r="A40" s="11">
        <v>29</v>
      </c>
      <c r="B40" s="12" t="s">
        <v>66</v>
      </c>
      <c r="C40" s="13">
        <v>7.3</v>
      </c>
      <c r="D40" s="15"/>
      <c r="E40" s="15"/>
      <c r="F40" s="15"/>
      <c r="G40" s="15"/>
      <c r="H40" s="13">
        <v>18.32</v>
      </c>
      <c r="I40" s="15"/>
    </row>
    <row r="41" spans="1:9" ht="12.75">
      <c r="A41" s="11"/>
      <c r="B41" s="12"/>
      <c r="C41" s="13"/>
      <c r="D41" s="15"/>
      <c r="E41" s="15"/>
      <c r="F41" s="15"/>
      <c r="G41" s="15"/>
      <c r="H41" s="13"/>
      <c r="I41" s="15"/>
    </row>
    <row r="42" spans="1:9" ht="12.75">
      <c r="A42" s="11">
        <v>30</v>
      </c>
      <c r="B42" s="12" t="s">
        <v>66</v>
      </c>
      <c r="C42" s="13">
        <v>7.3</v>
      </c>
      <c r="D42" s="15"/>
      <c r="E42" s="15"/>
      <c r="F42" s="15"/>
      <c r="G42" s="15"/>
      <c r="H42" s="13">
        <v>18.32</v>
      </c>
      <c r="I42" s="15"/>
    </row>
    <row r="43" spans="1:9" ht="12.75">
      <c r="A43" s="11">
        <v>31</v>
      </c>
      <c r="B43" s="12" t="s">
        <v>36</v>
      </c>
      <c r="C43" s="15"/>
      <c r="D43" s="15"/>
      <c r="E43" s="15"/>
      <c r="F43" s="15"/>
      <c r="G43" s="15"/>
      <c r="H43" s="15"/>
      <c r="I43" s="15"/>
    </row>
    <row r="44" spans="1:9" ht="12.75">
      <c r="A44" s="11">
        <v>32</v>
      </c>
      <c r="B44" s="12" t="s">
        <v>35</v>
      </c>
      <c r="C44" s="15"/>
      <c r="D44" s="15"/>
      <c r="E44" s="15"/>
      <c r="F44" s="15"/>
      <c r="G44" s="15"/>
      <c r="H44" s="15"/>
      <c r="I44" s="15"/>
    </row>
    <row r="45" spans="1:9" ht="12.75">
      <c r="A45" s="11">
        <v>33</v>
      </c>
      <c r="B45" s="12" t="s">
        <v>34</v>
      </c>
      <c r="C45" s="15"/>
      <c r="D45" s="15"/>
      <c r="E45" s="15"/>
      <c r="F45" s="15"/>
      <c r="G45" s="15"/>
      <c r="H45" s="15"/>
      <c r="I45" s="15"/>
    </row>
    <row r="46" spans="1:9" ht="12.75">
      <c r="A46" s="11">
        <v>34</v>
      </c>
      <c r="B46" s="12" t="s">
        <v>59</v>
      </c>
      <c r="C46" s="15"/>
      <c r="D46" s="15"/>
      <c r="E46" s="15"/>
      <c r="F46" s="15"/>
      <c r="G46" s="15"/>
      <c r="H46" s="15"/>
      <c r="I46" s="15"/>
    </row>
    <row r="47" spans="1:9" ht="12.75">
      <c r="A47" s="11">
        <v>35</v>
      </c>
      <c r="B47" s="12" t="s">
        <v>32</v>
      </c>
      <c r="C47" s="15"/>
      <c r="D47" s="13">
        <f>'6-00'!D47+0.3</f>
        <v>9.350000000000001</v>
      </c>
      <c r="E47" s="13">
        <f>D47+1.85</f>
        <v>11.200000000000001</v>
      </c>
      <c r="F47" s="13">
        <f>D47+5</f>
        <v>14.350000000000001</v>
      </c>
      <c r="G47" s="13">
        <f>F47+2</f>
        <v>16.35</v>
      </c>
      <c r="H47" s="15"/>
      <c r="I47" s="13">
        <f>E47+9</f>
        <v>20.200000000000003</v>
      </c>
    </row>
    <row r="48" spans="1:9" ht="12.75">
      <c r="A48" s="11">
        <v>36</v>
      </c>
      <c r="B48" s="12" t="s">
        <v>31</v>
      </c>
      <c r="C48" s="15"/>
      <c r="D48" s="13">
        <f>'6-00'!D48+0.3</f>
        <v>9.370000000000001</v>
      </c>
      <c r="E48" s="13">
        <f aca="true" t="shared" si="12" ref="E48:E59">D48+1.85</f>
        <v>11.22</v>
      </c>
      <c r="F48" s="13">
        <f aca="true" t="shared" si="13" ref="F48:F60">D48+5</f>
        <v>14.370000000000001</v>
      </c>
      <c r="G48" s="13">
        <f aca="true" t="shared" si="14" ref="G48:G60">F48+2</f>
        <v>16.37</v>
      </c>
      <c r="H48" s="15"/>
      <c r="I48" s="13">
        <f aca="true" t="shared" si="15" ref="I48:I68">E48+9</f>
        <v>20.22</v>
      </c>
    </row>
    <row r="49" spans="1:9" ht="12.75">
      <c r="A49" s="11">
        <v>37</v>
      </c>
      <c r="B49" s="12" t="s">
        <v>30</v>
      </c>
      <c r="C49" s="15"/>
      <c r="D49" s="13">
        <f>'6-00'!D49+0.3</f>
        <v>9.41</v>
      </c>
      <c r="E49" s="13">
        <f t="shared" si="12"/>
        <v>11.26</v>
      </c>
      <c r="F49" s="13">
        <f t="shared" si="13"/>
        <v>14.41</v>
      </c>
      <c r="G49" s="13">
        <f t="shared" si="14"/>
        <v>16.41</v>
      </c>
      <c r="H49" s="15"/>
      <c r="I49" s="13">
        <f t="shared" si="15"/>
        <v>20.259999999999998</v>
      </c>
    </row>
    <row r="50" spans="1:9" ht="12.75">
      <c r="A50" s="11">
        <v>38</v>
      </c>
      <c r="B50" s="12" t="s">
        <v>29</v>
      </c>
      <c r="C50" s="15"/>
      <c r="D50" s="13">
        <f>'6-00'!D50+0.3</f>
        <v>9.430000000000001</v>
      </c>
      <c r="E50" s="13">
        <f t="shared" si="12"/>
        <v>11.280000000000001</v>
      </c>
      <c r="F50" s="13">
        <f t="shared" si="13"/>
        <v>14.430000000000001</v>
      </c>
      <c r="G50" s="13">
        <f t="shared" si="14"/>
        <v>16.43</v>
      </c>
      <c r="H50" s="15"/>
      <c r="I50" s="13">
        <f t="shared" si="15"/>
        <v>20.28</v>
      </c>
    </row>
    <row r="51" spans="1:9" ht="12.75">
      <c r="A51" s="11">
        <v>39</v>
      </c>
      <c r="B51" s="12" t="s">
        <v>28</v>
      </c>
      <c r="C51" s="15"/>
      <c r="D51" s="13">
        <f>'6-00'!D51+0.3</f>
        <v>9.47</v>
      </c>
      <c r="E51" s="13">
        <f t="shared" si="12"/>
        <v>11.32</v>
      </c>
      <c r="F51" s="13">
        <f t="shared" si="13"/>
        <v>14.47</v>
      </c>
      <c r="G51" s="13">
        <f t="shared" si="14"/>
        <v>16.47</v>
      </c>
      <c r="H51" s="15"/>
      <c r="I51" s="13">
        <f t="shared" si="15"/>
        <v>20.32</v>
      </c>
    </row>
    <row r="52" spans="1:9" ht="12.75">
      <c r="A52" s="11">
        <v>40</v>
      </c>
      <c r="B52" s="12" t="s">
        <v>27</v>
      </c>
      <c r="C52" s="15"/>
      <c r="D52" s="13">
        <f>'6-00'!D52+0.3</f>
        <v>9.49</v>
      </c>
      <c r="E52" s="13">
        <f t="shared" si="12"/>
        <v>11.34</v>
      </c>
      <c r="F52" s="13">
        <f t="shared" si="13"/>
        <v>14.49</v>
      </c>
      <c r="G52" s="13">
        <f t="shared" si="14"/>
        <v>16.490000000000002</v>
      </c>
      <c r="H52" s="15"/>
      <c r="I52" s="13">
        <f t="shared" si="15"/>
        <v>20.34</v>
      </c>
    </row>
    <row r="53" spans="1:9" ht="12.75">
      <c r="A53" s="11">
        <v>41</v>
      </c>
      <c r="B53" s="12" t="s">
        <v>26</v>
      </c>
      <c r="C53" s="15"/>
      <c r="D53" s="13">
        <f>'6-00'!D53+0.3</f>
        <v>9.5</v>
      </c>
      <c r="E53" s="13">
        <f t="shared" si="12"/>
        <v>11.35</v>
      </c>
      <c r="F53" s="13">
        <f t="shared" si="13"/>
        <v>14.5</v>
      </c>
      <c r="G53" s="13">
        <f t="shared" si="14"/>
        <v>16.5</v>
      </c>
      <c r="H53" s="15"/>
      <c r="I53" s="13">
        <f t="shared" si="15"/>
        <v>20.35</v>
      </c>
    </row>
    <row r="54" spans="1:9" ht="12.75">
      <c r="A54" s="11">
        <v>42</v>
      </c>
      <c r="B54" s="12" t="s">
        <v>25</v>
      </c>
      <c r="C54" s="15"/>
      <c r="D54" s="13">
        <f>'6-00'!D54+0.3</f>
        <v>9.510000000000002</v>
      </c>
      <c r="E54" s="13">
        <f t="shared" si="12"/>
        <v>11.360000000000001</v>
      </c>
      <c r="F54" s="13">
        <f t="shared" si="13"/>
        <v>14.510000000000002</v>
      </c>
      <c r="G54" s="13">
        <f t="shared" si="14"/>
        <v>16.51</v>
      </c>
      <c r="H54" s="15"/>
      <c r="I54" s="13">
        <f t="shared" si="15"/>
        <v>20.36</v>
      </c>
    </row>
    <row r="55" spans="1:9" ht="12.75">
      <c r="A55" s="11">
        <v>43</v>
      </c>
      <c r="B55" s="12" t="s">
        <v>22</v>
      </c>
      <c r="C55" s="13">
        <f>'6-00'!C55+0.7</f>
        <v>8.079999999999998</v>
      </c>
      <c r="D55" s="13">
        <f>'6-00'!D55+0.3</f>
        <v>9.530000000000001</v>
      </c>
      <c r="E55" s="13">
        <f t="shared" si="12"/>
        <v>11.38</v>
      </c>
      <c r="F55" s="13">
        <f t="shared" si="13"/>
        <v>14.530000000000001</v>
      </c>
      <c r="G55" s="13">
        <f t="shared" si="14"/>
        <v>16.53</v>
      </c>
      <c r="H55" s="13">
        <f>C55+11</f>
        <v>19.08</v>
      </c>
      <c r="I55" s="13">
        <f t="shared" si="15"/>
        <v>20.380000000000003</v>
      </c>
    </row>
    <row r="56" spans="1:9" ht="12.75">
      <c r="A56" s="11">
        <v>44</v>
      </c>
      <c r="B56" s="12" t="s">
        <v>39</v>
      </c>
      <c r="C56" s="13">
        <f>'6-00'!C56+0.7</f>
        <v>8.09</v>
      </c>
      <c r="D56" s="13">
        <f>'6-00'!D56+0.3</f>
        <v>9.540000000000001</v>
      </c>
      <c r="E56" s="13">
        <f t="shared" si="12"/>
        <v>11.39</v>
      </c>
      <c r="F56" s="13">
        <f t="shared" si="13"/>
        <v>14.540000000000001</v>
      </c>
      <c r="G56" s="13">
        <f t="shared" si="14"/>
        <v>16.54</v>
      </c>
      <c r="H56" s="13">
        <f aca="true" t="shared" si="16" ref="H56:H68">C56+11</f>
        <v>19.09</v>
      </c>
      <c r="I56" s="13">
        <f t="shared" si="15"/>
        <v>20.39</v>
      </c>
    </row>
    <row r="57" spans="1:9" ht="12.75">
      <c r="A57" s="11">
        <v>45</v>
      </c>
      <c r="B57" s="12" t="s">
        <v>21</v>
      </c>
      <c r="C57" s="13">
        <f>'6-00'!C57+0.7</f>
        <v>8.100000000000001</v>
      </c>
      <c r="D57" s="13">
        <f>'6-00'!D57+0.3</f>
        <v>9.55</v>
      </c>
      <c r="E57" s="13">
        <f t="shared" si="12"/>
        <v>11.4</v>
      </c>
      <c r="F57" s="13">
        <f t="shared" si="13"/>
        <v>14.55</v>
      </c>
      <c r="G57" s="13">
        <f t="shared" si="14"/>
        <v>16.55</v>
      </c>
      <c r="H57" s="13">
        <f t="shared" si="16"/>
        <v>19.1</v>
      </c>
      <c r="I57" s="13">
        <f t="shared" si="15"/>
        <v>20.4</v>
      </c>
    </row>
    <row r="58" spans="1:9" ht="12.75">
      <c r="A58" s="11">
        <v>46</v>
      </c>
      <c r="B58" s="12" t="s">
        <v>40</v>
      </c>
      <c r="C58" s="13">
        <f>'6-00'!C58+0.7</f>
        <v>8.120000000000001</v>
      </c>
      <c r="D58" s="13">
        <f>'6-00'!D58+0.3</f>
        <v>9.57</v>
      </c>
      <c r="E58" s="13">
        <f t="shared" si="12"/>
        <v>11.42</v>
      </c>
      <c r="F58" s="13">
        <f t="shared" si="13"/>
        <v>14.57</v>
      </c>
      <c r="G58" s="13">
        <f t="shared" si="14"/>
        <v>16.57</v>
      </c>
      <c r="H58" s="13">
        <f t="shared" si="16"/>
        <v>19.12</v>
      </c>
      <c r="I58" s="13">
        <f t="shared" si="15"/>
        <v>20.42</v>
      </c>
    </row>
    <row r="59" spans="1:9" ht="12.75">
      <c r="A59" s="11">
        <v>47</v>
      </c>
      <c r="B59" s="12" t="s">
        <v>18</v>
      </c>
      <c r="C59" s="13">
        <f>'6-00'!C59+0.7</f>
        <v>8.14</v>
      </c>
      <c r="D59" s="13">
        <f>'6-00'!D59+0.3</f>
        <v>9.590000000000002</v>
      </c>
      <c r="E59" s="13">
        <f t="shared" si="12"/>
        <v>11.440000000000001</v>
      </c>
      <c r="F59" s="13">
        <f t="shared" si="13"/>
        <v>14.590000000000002</v>
      </c>
      <c r="G59" s="13">
        <f t="shared" si="14"/>
        <v>16.590000000000003</v>
      </c>
      <c r="H59" s="13">
        <f t="shared" si="16"/>
        <v>19.14</v>
      </c>
      <c r="I59" s="13">
        <f t="shared" si="15"/>
        <v>20.44</v>
      </c>
    </row>
    <row r="60" spans="1:9" ht="12.75">
      <c r="A60" s="11">
        <v>48</v>
      </c>
      <c r="B60" s="12" t="s">
        <v>17</v>
      </c>
      <c r="C60" s="13">
        <f>'6-00'!C60+0.7</f>
        <v>8.16</v>
      </c>
      <c r="D60" s="13">
        <f>C60+1.85</f>
        <v>10.01</v>
      </c>
      <c r="E60" s="13">
        <f>D60+1.45</f>
        <v>11.459999999999999</v>
      </c>
      <c r="F60" s="13">
        <f t="shared" si="13"/>
        <v>15.01</v>
      </c>
      <c r="G60" s="13">
        <f t="shared" si="14"/>
        <v>17.009999999999998</v>
      </c>
      <c r="H60" s="13">
        <f t="shared" si="16"/>
        <v>19.16</v>
      </c>
      <c r="I60" s="13">
        <f t="shared" si="15"/>
        <v>20.46</v>
      </c>
    </row>
    <row r="61" spans="1:9" ht="12.75">
      <c r="A61" s="11">
        <v>49</v>
      </c>
      <c r="B61" s="12" t="s">
        <v>16</v>
      </c>
      <c r="C61" s="13">
        <f>'6-00'!C61+0.7</f>
        <v>8.18</v>
      </c>
      <c r="D61" s="13">
        <f aca="true" t="shared" si="17" ref="D61:D68">C61+1.85</f>
        <v>10.03</v>
      </c>
      <c r="E61" s="13">
        <f aca="true" t="shared" si="18" ref="E61:E67">D61+1.45</f>
        <v>11.479999999999999</v>
      </c>
      <c r="F61" s="13">
        <f aca="true" t="shared" si="19" ref="F61:F68">D61+5</f>
        <v>15.03</v>
      </c>
      <c r="G61" s="13">
        <f aca="true" t="shared" si="20" ref="G61:G68">F61+2</f>
        <v>17.03</v>
      </c>
      <c r="H61" s="13">
        <f t="shared" si="16"/>
        <v>19.18</v>
      </c>
      <c r="I61" s="13">
        <f t="shared" si="15"/>
        <v>20.479999999999997</v>
      </c>
    </row>
    <row r="62" spans="1:9" ht="12.75">
      <c r="A62" s="11">
        <v>50</v>
      </c>
      <c r="B62" s="12" t="s">
        <v>15</v>
      </c>
      <c r="C62" s="13">
        <f>'6-00'!C62+0.7</f>
        <v>8.2</v>
      </c>
      <c r="D62" s="13">
        <f t="shared" si="17"/>
        <v>10.049999999999999</v>
      </c>
      <c r="E62" s="13">
        <f t="shared" si="18"/>
        <v>11.499999999999998</v>
      </c>
      <c r="F62" s="13">
        <f t="shared" si="19"/>
        <v>15.049999999999999</v>
      </c>
      <c r="G62" s="13">
        <f t="shared" si="20"/>
        <v>17.049999999999997</v>
      </c>
      <c r="H62" s="13">
        <f t="shared" si="16"/>
        <v>19.2</v>
      </c>
      <c r="I62" s="13">
        <f t="shared" si="15"/>
        <v>20.5</v>
      </c>
    </row>
    <row r="63" spans="1:9" ht="12.75">
      <c r="A63" s="11">
        <v>51</v>
      </c>
      <c r="B63" s="12" t="s">
        <v>41</v>
      </c>
      <c r="C63" s="13">
        <f>'6-00'!C63+0.7</f>
        <v>8.219999999999999</v>
      </c>
      <c r="D63" s="13">
        <f t="shared" si="17"/>
        <v>10.069999999999999</v>
      </c>
      <c r="E63" s="13">
        <f t="shared" si="18"/>
        <v>11.519999999999998</v>
      </c>
      <c r="F63" s="13">
        <f t="shared" si="19"/>
        <v>15.069999999999999</v>
      </c>
      <c r="G63" s="13">
        <f t="shared" si="20"/>
        <v>17.07</v>
      </c>
      <c r="H63" s="13">
        <f t="shared" si="16"/>
        <v>19.22</v>
      </c>
      <c r="I63" s="13">
        <f t="shared" si="15"/>
        <v>20.519999999999996</v>
      </c>
    </row>
    <row r="64" spans="1:9" ht="12.75">
      <c r="A64" s="11">
        <v>52</v>
      </c>
      <c r="B64" s="12" t="s">
        <v>42</v>
      </c>
      <c r="C64" s="13">
        <f>'6-00'!C64+0.7</f>
        <v>8.239999999999998</v>
      </c>
      <c r="D64" s="13">
        <f t="shared" si="17"/>
        <v>10.089999999999998</v>
      </c>
      <c r="E64" s="13">
        <f t="shared" si="18"/>
        <v>11.539999999999997</v>
      </c>
      <c r="F64" s="13">
        <f t="shared" si="19"/>
        <v>15.089999999999998</v>
      </c>
      <c r="G64" s="13">
        <f t="shared" si="20"/>
        <v>17.089999999999996</v>
      </c>
      <c r="H64" s="13">
        <f t="shared" si="16"/>
        <v>19.24</v>
      </c>
      <c r="I64" s="13">
        <f t="shared" si="15"/>
        <v>20.54</v>
      </c>
    </row>
    <row r="65" spans="1:9" ht="12.75">
      <c r="A65" s="11">
        <v>53</v>
      </c>
      <c r="B65" s="12" t="s">
        <v>43</v>
      </c>
      <c r="C65" s="13">
        <f>'6-00'!C65+0.7</f>
        <v>8.260000000000002</v>
      </c>
      <c r="D65" s="13">
        <f t="shared" si="17"/>
        <v>10.110000000000001</v>
      </c>
      <c r="E65" s="13">
        <f t="shared" si="18"/>
        <v>11.56</v>
      </c>
      <c r="F65" s="13">
        <f t="shared" si="19"/>
        <v>15.110000000000001</v>
      </c>
      <c r="G65" s="13">
        <f t="shared" si="20"/>
        <v>17.11</v>
      </c>
      <c r="H65" s="13">
        <f t="shared" si="16"/>
        <v>19.26</v>
      </c>
      <c r="I65" s="13">
        <f t="shared" si="15"/>
        <v>20.560000000000002</v>
      </c>
    </row>
    <row r="66" spans="1:9" ht="12.75">
      <c r="A66" s="11">
        <v>54</v>
      </c>
      <c r="B66" s="12" t="s">
        <v>44</v>
      </c>
      <c r="C66" s="13">
        <f>'6-00'!C66+0.7</f>
        <v>8.27</v>
      </c>
      <c r="D66" s="13">
        <f t="shared" si="17"/>
        <v>10.12</v>
      </c>
      <c r="E66" s="13">
        <f t="shared" si="18"/>
        <v>11.569999999999999</v>
      </c>
      <c r="F66" s="13">
        <f t="shared" si="19"/>
        <v>15.12</v>
      </c>
      <c r="G66" s="13">
        <f t="shared" si="20"/>
        <v>17.119999999999997</v>
      </c>
      <c r="H66" s="13">
        <f t="shared" si="16"/>
        <v>19.27</v>
      </c>
      <c r="I66" s="13">
        <f t="shared" si="15"/>
        <v>20.57</v>
      </c>
    </row>
    <row r="67" spans="1:9" ht="12.75">
      <c r="A67" s="11">
        <v>55</v>
      </c>
      <c r="B67" s="12" t="s">
        <v>11</v>
      </c>
      <c r="C67" s="13">
        <f>'6-00'!C67+0.7</f>
        <v>8.280000000000001</v>
      </c>
      <c r="D67" s="13">
        <f t="shared" si="17"/>
        <v>10.13</v>
      </c>
      <c r="E67" s="13">
        <f t="shared" si="18"/>
        <v>11.58</v>
      </c>
      <c r="F67" s="13">
        <f t="shared" si="19"/>
        <v>15.13</v>
      </c>
      <c r="G67" s="13">
        <f t="shared" si="20"/>
        <v>17.130000000000003</v>
      </c>
      <c r="H67" s="13">
        <f t="shared" si="16"/>
        <v>19.28</v>
      </c>
      <c r="I67" s="13">
        <f t="shared" si="15"/>
        <v>20.58</v>
      </c>
    </row>
    <row r="68" spans="1:9" ht="12.75">
      <c r="A68" s="11">
        <v>56</v>
      </c>
      <c r="B68" s="12" t="s">
        <v>9</v>
      </c>
      <c r="C68" s="13">
        <v>8.3</v>
      </c>
      <c r="D68" s="13">
        <f t="shared" si="17"/>
        <v>10.15</v>
      </c>
      <c r="E68" s="13">
        <v>12</v>
      </c>
      <c r="F68" s="13">
        <f t="shared" si="19"/>
        <v>15.15</v>
      </c>
      <c r="G68" s="13">
        <f t="shared" si="20"/>
        <v>17.15</v>
      </c>
      <c r="H68" s="13">
        <f t="shared" si="16"/>
        <v>19.3</v>
      </c>
      <c r="I68" s="13">
        <f t="shared" si="15"/>
        <v>21</v>
      </c>
    </row>
    <row r="69" spans="1:9" ht="12.75" customHeight="1">
      <c r="A69" s="26" t="s">
        <v>67</v>
      </c>
      <c r="B69" s="26"/>
      <c r="C69" s="26"/>
      <c r="D69" s="20"/>
      <c r="E69" s="20"/>
      <c r="F69" s="21" t="s">
        <v>68</v>
      </c>
      <c r="G69" s="21"/>
      <c r="H69" s="21"/>
      <c r="I69" s="21"/>
    </row>
    <row r="70" spans="1:6" ht="12.75">
      <c r="A70" s="1" t="s">
        <v>69</v>
      </c>
      <c r="B70" s="20"/>
      <c r="C70" s="20"/>
      <c r="D70" s="20"/>
      <c r="E70" s="20"/>
      <c r="F70" s="21" t="s">
        <v>48</v>
      </c>
    </row>
    <row r="71" spans="1:6" ht="12.75">
      <c r="A71" s="1" t="s">
        <v>49</v>
      </c>
      <c r="F71" s="21" t="s">
        <v>63</v>
      </c>
    </row>
    <row r="72" spans="1:6" ht="12.75">
      <c r="A72" s="22" t="s">
        <v>51</v>
      </c>
      <c r="F72" s="21" t="s">
        <v>52</v>
      </c>
    </row>
    <row r="73" spans="6:9" ht="12.75">
      <c r="F73" s="22" t="s">
        <v>70</v>
      </c>
      <c r="G73" s="21"/>
      <c r="H73" s="21"/>
      <c r="I73" s="21"/>
    </row>
    <row r="132" spans="3:7" ht="12.75">
      <c r="C132" s="23"/>
      <c r="D132" s="23"/>
      <c r="E132" s="20"/>
      <c r="F132" s="23"/>
      <c r="G132" s="20"/>
    </row>
    <row r="133" spans="3:7" ht="12.75">
      <c r="C133" s="23"/>
      <c r="D133" s="23"/>
      <c r="E133" s="20"/>
      <c r="F133" s="23"/>
      <c r="G133" s="20"/>
    </row>
    <row r="134" spans="3:7" ht="12.75">
      <c r="C134" s="23"/>
      <c r="D134" s="23"/>
      <c r="E134" s="20"/>
      <c r="F134" s="23"/>
      <c r="G134" s="20"/>
    </row>
    <row r="135" spans="3:7" ht="12.75">
      <c r="C135" s="23"/>
      <c r="D135" s="23"/>
      <c r="E135" s="20"/>
      <c r="F135" s="23"/>
      <c r="G135" s="20"/>
    </row>
    <row r="136" spans="3:7" ht="12.75">
      <c r="C136" s="23"/>
      <c r="D136" s="23"/>
      <c r="E136" s="20"/>
      <c r="F136" s="23"/>
      <c r="G136" s="20"/>
    </row>
    <row r="137" spans="3:7" ht="12.75">
      <c r="C137" s="23"/>
      <c r="D137" s="23"/>
      <c r="E137" s="20"/>
      <c r="F137" s="23"/>
      <c r="G137" s="20"/>
    </row>
    <row r="138" spans="3:7" ht="12.75">
      <c r="C138" s="23"/>
      <c r="D138" s="23"/>
      <c r="E138" s="20"/>
      <c r="F138" s="23"/>
      <c r="G138" s="20"/>
    </row>
    <row r="139" spans="3:7" ht="12.75">
      <c r="C139" s="23"/>
      <c r="D139" s="23"/>
      <c r="E139" s="20"/>
      <c r="F139" s="23"/>
      <c r="G139" s="20"/>
    </row>
    <row r="140" spans="3:7" ht="12.75">
      <c r="C140" s="23"/>
      <c r="D140" s="23"/>
      <c r="E140" s="20"/>
      <c r="F140" s="23"/>
      <c r="G140" s="20"/>
    </row>
    <row r="141" spans="3:7" ht="12.75">
      <c r="C141" s="23"/>
      <c r="D141" s="23"/>
      <c r="E141" s="20"/>
      <c r="F141" s="23"/>
      <c r="G141" s="20"/>
    </row>
    <row r="142" spans="3:7" ht="12.75">
      <c r="C142" s="23"/>
      <c r="D142" s="23"/>
      <c r="E142" s="20"/>
      <c r="F142" s="23"/>
      <c r="G142" s="20"/>
    </row>
    <row r="143" spans="3:7" ht="12.75">
      <c r="C143" s="23"/>
      <c r="D143" s="23"/>
      <c r="E143" s="20"/>
      <c r="F143" s="23"/>
      <c r="G143" s="20"/>
    </row>
    <row r="144" spans="3:7" ht="12.75">
      <c r="C144" s="23"/>
      <c r="D144" s="23"/>
      <c r="E144" s="20"/>
      <c r="F144" s="23"/>
      <c r="G144" s="20"/>
    </row>
    <row r="145" spans="3:7" ht="12.75">
      <c r="C145" s="23"/>
      <c r="D145" s="23"/>
      <c r="E145" s="20"/>
      <c r="F145" s="23"/>
      <c r="G145" s="20"/>
    </row>
    <row r="146" spans="3:7" ht="12.75">
      <c r="C146" s="23"/>
      <c r="D146" s="23"/>
      <c r="E146" s="20"/>
      <c r="F146" s="23"/>
      <c r="G146" s="20"/>
    </row>
    <row r="147" spans="3:7" ht="12.75">
      <c r="C147" s="23"/>
      <c r="D147" s="23"/>
      <c r="E147" s="20"/>
      <c r="F147" s="23"/>
      <c r="G147" s="20"/>
    </row>
    <row r="148" spans="3:7" ht="12.75">
      <c r="C148" s="23"/>
      <c r="D148" s="23"/>
      <c r="E148" s="20"/>
      <c r="F148" s="23"/>
      <c r="G148" s="20"/>
    </row>
    <row r="149" spans="3:7" ht="12.75">
      <c r="C149" s="20"/>
      <c r="D149" s="20"/>
      <c r="E149" s="20"/>
      <c r="F149" s="23"/>
      <c r="G149" s="20"/>
    </row>
    <row r="150" spans="3:7" ht="12.75">
      <c r="C150" s="20"/>
      <c r="D150" s="20"/>
      <c r="E150" s="20"/>
      <c r="F150" s="23"/>
      <c r="G150" s="20"/>
    </row>
    <row r="151" spans="3:7" ht="12.75">
      <c r="C151" s="20"/>
      <c r="D151" s="20"/>
      <c r="E151" s="20"/>
      <c r="F151" s="20"/>
      <c r="G151" s="20"/>
    </row>
    <row r="152" spans="3:7" ht="12.75">
      <c r="C152" s="20"/>
      <c r="D152" s="20"/>
      <c r="E152" s="20"/>
      <c r="F152" s="20"/>
      <c r="G152" s="20"/>
    </row>
    <row r="153" spans="3:7" ht="12.75">
      <c r="C153" s="20"/>
      <c r="D153" s="20"/>
      <c r="E153" s="20"/>
      <c r="F153" s="20"/>
      <c r="G153" s="20"/>
    </row>
    <row r="154" spans="3:7" ht="12.75">
      <c r="C154" s="20"/>
      <c r="D154" s="20"/>
      <c r="E154" s="20"/>
      <c r="F154" s="20"/>
      <c r="G154" s="20"/>
    </row>
    <row r="155" spans="3:7" ht="12.75">
      <c r="C155" s="20"/>
      <c r="D155" s="20"/>
      <c r="E155" s="20"/>
      <c r="F155" s="20"/>
      <c r="G155" s="20"/>
    </row>
  </sheetData>
  <sheetProtection selectLockedCells="1" selectUnlockedCells="1"/>
  <mergeCells count="16">
    <mergeCell ref="H1:K1"/>
    <mergeCell ref="H2:K2"/>
    <mergeCell ref="H3:K3"/>
    <mergeCell ref="A7:K7"/>
    <mergeCell ref="A8:K8"/>
    <mergeCell ref="A9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69:C69"/>
  </mergeCells>
  <printOptions/>
  <pageMargins left="0.7083333333333334" right="0.7083333333333334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2024-05-30T07:05:11Z</cp:lastPrinted>
  <dcterms:created xsi:type="dcterms:W3CDTF">1996-10-08T23:32:33Z</dcterms:created>
  <dcterms:modified xsi:type="dcterms:W3CDTF">2024-05-31T04:39:25Z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3B994CEF6BCA43DB90C7EB4B49F747D8_13</vt:lpwstr>
  </property>
  <property fmtid="{D5CDD505-2E9C-101B-9397-08002B2CF9AE}" pid="3" name="KSOProductBuildVer">
    <vt:lpwstr>1049-12.2.0.16909</vt:lpwstr>
  </property>
</Properties>
</file>